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3.xml" ContentType="application/vnd.openxmlformats-officedocument.spreadsheetml.pivotTable+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2.xml" ContentType="application/vnd.openxmlformats-officedocument.spreadsheetml.pivotTable+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pivotCache/pivotCacheRecords1.xml" ContentType="application/vnd.openxmlformats-officedocument.spreadsheetml.pivotCacheRecords+xml"/>
  <Override PartName="/xl/calcChain.xml" ContentType="application/vnd.openxmlformats-officedocument.spreadsheetml.calcChain+xml"/>
  <Override PartName="/docProps/app.xml" ContentType="application/vnd.openxmlformats-officedocument.extended-properties+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1100" tabRatio="736" firstSheet="1" activeTab="5"/>
  </bookViews>
  <sheets>
    <sheet name="1 - INSTRUCTIONS" sheetId="1" r:id="rId1"/>
    <sheet name="2 - CATEGORY DEFINITIONS" sheetId="2" r:id="rId2"/>
    <sheet name="3 - EXPENDITURE WORKSHEET" sheetId="3" r:id="rId3"/>
    <sheet name="3a - 1516 Alloc_Dist's&amp;Coll's" sheetId="6" r:id="rId4"/>
    <sheet name="3b -1516 Alloc_NonCr Centers" sheetId="7" r:id="rId5"/>
    <sheet name="4 - CERTIFICATION FORM" sheetId="4" r:id="rId6"/>
  </sheets>
  <externalReferences>
    <externalReference r:id="rId7"/>
    <externalReference r:id="rId8"/>
  </externalReferences>
  <definedNames>
    <definedName name="colleges">'[1]Districts-Colleges'!$C$2:$C$118</definedName>
    <definedName name="districts">'[1]Districts-Colleges'!$A$2:$A$74</definedName>
    <definedName name="_xlnm.Print_Area" localSheetId="1">'2 - CATEGORY DEFINITIONS'!$A$1:$G$19</definedName>
    <definedName name="_xlnm.Print_Area" localSheetId="3">'3a - 1516 Alloc_Dist''s&amp;Coll''s'!$A$2:$H$193</definedName>
    <definedName name="_xlnm.Print_Area" localSheetId="5">'4 - CERTIFICATION FORM'!$A$1:$F$26</definedName>
    <definedName name="_xlnm.Print_Titles" localSheetId="0">'1 - INSTRUCTIONS'!$1:$1</definedName>
    <definedName name="_xlnm.Print_Titles" localSheetId="3">'3a - 1516 Alloc_Dist''s&amp;Coll''s'!$6:$6</definedName>
  </definedNames>
  <calcPr calcId="145621"/>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7" l="1"/>
  <c r="F2" i="7"/>
  <c r="G2" i="7"/>
  <c r="H2" i="7"/>
  <c r="I2" i="7"/>
  <c r="F3" i="7"/>
  <c r="G3" i="7"/>
  <c r="H3" i="7"/>
  <c r="I3" i="7"/>
  <c r="C4" i="7"/>
  <c r="F4" i="7"/>
  <c r="G4" i="7"/>
  <c r="H4" i="7"/>
  <c r="I4" i="7"/>
  <c r="F5" i="7"/>
  <c r="G5" i="7"/>
  <c r="H5" i="7"/>
  <c r="I5" i="7"/>
  <c r="J5" i="7" s="1"/>
  <c r="C6" i="7"/>
  <c r="F6" i="7"/>
  <c r="G6" i="7"/>
  <c r="H6" i="7"/>
  <c r="I6" i="7"/>
  <c r="F7" i="7"/>
  <c r="G7" i="7"/>
  <c r="H7" i="7"/>
  <c r="K7" i="7" s="1"/>
  <c r="I7" i="7"/>
  <c r="C8" i="7"/>
  <c r="F8" i="7"/>
  <c r="G8" i="7"/>
  <c r="H8" i="7"/>
  <c r="I8" i="7"/>
  <c r="F9" i="7"/>
  <c r="G9" i="7"/>
  <c r="H9" i="7"/>
  <c r="I9" i="7"/>
  <c r="J3" i="7" l="1"/>
  <c r="K6" i="7"/>
  <c r="K2" i="7"/>
  <c r="J6" i="7"/>
  <c r="J2" i="7"/>
  <c r="J9" i="7"/>
  <c r="K9" i="7"/>
  <c r="K4" i="7"/>
  <c r="L3" i="7"/>
  <c r="J4" i="7"/>
  <c r="K3" i="7"/>
  <c r="J8" i="7"/>
  <c r="J7" i="7"/>
  <c r="K5" i="7"/>
  <c r="K8" i="7"/>
  <c r="L2" i="7"/>
  <c r="L4" i="7"/>
  <c r="L5" i="7"/>
  <c r="L8" i="7"/>
  <c r="L6" i="7"/>
  <c r="L9" i="7"/>
  <c r="L7" i="7"/>
  <c r="M8" i="7" l="1"/>
  <c r="N8" i="7" s="1"/>
  <c r="D8" i="7" s="1"/>
  <c r="M4" i="7"/>
  <c r="N4" i="7" s="1"/>
  <c r="D4" i="7" s="1"/>
  <c r="M2" i="7"/>
  <c r="O2" i="7" s="1"/>
  <c r="E2" i="7" s="1"/>
  <c r="M6" i="7"/>
  <c r="N6" i="7" s="1"/>
  <c r="D6" i="7" s="1"/>
  <c r="O4" i="7"/>
  <c r="E4" i="7" s="1"/>
  <c r="O8" i="7"/>
  <c r="E8" i="7" s="1"/>
  <c r="N2" i="7" l="1"/>
  <c r="D2" i="7" s="1"/>
  <c r="O6" i="7"/>
  <c r="E6" i="7" s="1"/>
  <c r="B21" i="3"/>
  <c r="B22" i="3"/>
</calcChain>
</file>

<file path=xl/sharedStrings.xml><?xml version="1.0" encoding="utf-8"?>
<sst xmlns="http://schemas.openxmlformats.org/spreadsheetml/2006/main" count="500" uniqueCount="299">
  <si>
    <t>cguiney@cccco.edu</t>
  </si>
  <si>
    <t xml:space="preserve">Thank you! </t>
  </si>
  <si>
    <t>3. Expenditure entries must be supported by documentation.  You do not need to submit documentation, but should have it on hand.  Estimates should not be entered.</t>
  </si>
  <si>
    <t>4. A value must be entered into each expenditure cell, even if the value entered is $0.</t>
  </si>
  <si>
    <t xml:space="preserve">5. Automatic calculations are carried out and reported in summary sections below each report section.  These are provided to help illuminate expenditure insufficiencies. </t>
  </si>
  <si>
    <t>6. Partially completed worksheets will be returned for completion.</t>
  </si>
  <si>
    <t xml:space="preserve">8. The completed worksheet and signed certification form should be submitted in a single email to: </t>
  </si>
  <si>
    <t xml:space="preserve">9. Original signed certification forms should be mailed to: </t>
  </si>
  <si>
    <r>
      <t xml:space="preserve">2. Allocation data must be the correct and final value.  </t>
    </r>
    <r>
      <rPr>
        <u/>
        <sz val="12"/>
        <color theme="1"/>
        <rFont val="Arial"/>
        <family val="2"/>
      </rPr>
      <t>If you are in a multi-college district, you may need to ask your district office for this amount</t>
    </r>
    <r>
      <rPr>
        <sz val="12"/>
        <color theme="1"/>
        <rFont val="Arial"/>
        <family val="2"/>
      </rPr>
      <t xml:space="preserve">.  NOTE: Allocation entries will always be </t>
    </r>
    <r>
      <rPr>
        <sz val="12"/>
        <color indexed="8"/>
        <rFont val="Calibri"/>
        <family val="2"/>
      </rPr>
      <t>≥</t>
    </r>
    <r>
      <rPr>
        <sz val="12"/>
        <color indexed="8"/>
        <rFont val="Arial"/>
        <family val="2"/>
      </rPr>
      <t xml:space="preserve"> $90,000.  If you do not know what your allocation is, see Note 1, below.</t>
    </r>
  </si>
  <si>
    <t>Chantee Guiney
Chancellor's Office
1102 Q Street, Suite 4400
Sacramento, CA 95811</t>
  </si>
  <si>
    <t xml:space="preserve">Note 1:  The CCCCO Fiscal Division webpage contains a posting of all BSI allocation data. Click on the link below. </t>
  </si>
  <si>
    <t>Data Category</t>
  </si>
  <si>
    <t>Explanation of Expense Category</t>
  </si>
  <si>
    <t>A</t>
  </si>
  <si>
    <t>Program, curriculum planning, and development</t>
  </si>
  <si>
    <t>B</t>
  </si>
  <si>
    <t>Students assessment</t>
  </si>
  <si>
    <t>C</t>
  </si>
  <si>
    <t>Advisement and counseling services</t>
  </si>
  <si>
    <t>D</t>
  </si>
  <si>
    <t>Supplemental instruction and tutoring</t>
  </si>
  <si>
    <t>E</t>
  </si>
  <si>
    <t>Course articulation / alignment of the curriculum</t>
  </si>
  <si>
    <t>F</t>
  </si>
  <si>
    <t>Instructional materials and equipment</t>
  </si>
  <si>
    <t>G.1</t>
  </si>
  <si>
    <t>Coordination</t>
  </si>
  <si>
    <t>G.2</t>
  </si>
  <si>
    <t>Research</t>
  </si>
  <si>
    <t>G.3</t>
  </si>
  <si>
    <t>Professional development</t>
  </si>
  <si>
    <t xml:space="preserve">It is essential to distinguish between disparate interpretations of the word "support" in relation to basic skills activities.  BSI funds cannot be used to support the costs of a non-basic skills course; however, they can be used to support basic skills deficiencies for basic skills students, regardless of the course in which these deficiencies manifest.  </t>
  </si>
  <si>
    <t>For example, suppose a student who is one level below in mathematics never the less takes a for-credit, transferrable, degree-applicable algebra course.   Basic Skills funds could not be used to support the cost of a non-basic skills course; however, BSI funds could be used to support tutoring for the basic skills student related to those aspects of the algebra course that correspond to their basic skills deficiency.   These funds could also be used to provide basic skills professional development training for the instructor.</t>
  </si>
  <si>
    <t>Note 1:</t>
  </si>
  <si>
    <t>Note 2:</t>
  </si>
  <si>
    <t>&lt;== Percent Not Yet Expended   (Calculated Automatically)</t>
  </si>
  <si>
    <t>STATE OF CALIFORNIA</t>
  </si>
  <si>
    <t>Signature, Chief Executive Officer</t>
  </si>
  <si>
    <t>Printed Name</t>
  </si>
  <si>
    <t>Date signed</t>
  </si>
  <si>
    <t>Signature, Academic Senate President</t>
  </si>
  <si>
    <t>Signature, Chief Business Officer</t>
  </si>
  <si>
    <t>FY 2015-16 BSI Expenditures
July 01, 2015 to June 30, 2017</t>
  </si>
  <si>
    <t>BASIC SKILLS INITIATIVE ALLOCATION EXPENDITURE REPORT, 2015-16</t>
  </si>
  <si>
    <t>ELOY ORTIZ OAKLEY, CHANCELLOR</t>
  </si>
  <si>
    <t>CALIFORNIA COMMUNITY COLLEGES CHANCELLOR'S OFFICE</t>
  </si>
  <si>
    <t xml:space="preserve">Certification: </t>
  </si>
  <si>
    <t>are true and accurate.</t>
  </si>
  <si>
    <t>District</t>
  </si>
  <si>
    <t>College</t>
  </si>
  <si>
    <t xml:space="preserve">2) PDF scan of signed certification form  </t>
  </si>
  <si>
    <t>1. All data should be entered on the "Expenditure Worksheet" tab.</t>
  </si>
  <si>
    <t xml:space="preserve">Instructions </t>
  </si>
  <si>
    <t>For fiscal reporting period July 1, 2015 - June 30, 2017</t>
  </si>
  <si>
    <t xml:space="preserve">Actual Expenditures </t>
  </si>
  <si>
    <t>By signing and submitting this certification form to the Chancellor's Office, we, the undersigned,</t>
  </si>
  <si>
    <t>hereby certify that the data reported in the 2015-16 Basic Skills Initiative expenditure report</t>
  </si>
  <si>
    <t>7. A signed certification form is provided on the tab titled "Certification Form".  Certification forms must be signed and scanned into a pdf format.</t>
  </si>
  <si>
    <t>2015-16 BASIC SKILLS INITIATIVE ALLOCATION EXPENDITURE REPORT</t>
  </si>
  <si>
    <r>
      <t xml:space="preserve">In a </t>
    </r>
    <r>
      <rPr>
        <u/>
        <sz val="20"/>
        <color indexed="8"/>
        <rFont val="Arial"/>
        <family val="2"/>
      </rPr>
      <t>single email</t>
    </r>
    <r>
      <rPr>
        <sz val="20"/>
        <color indexed="8"/>
        <rFont val="Arial"/>
        <family val="2"/>
      </rPr>
      <t xml:space="preserve"> addressed to: </t>
    </r>
  </si>
  <si>
    <r>
      <t xml:space="preserve">Please attach </t>
    </r>
    <r>
      <rPr>
        <u/>
        <sz val="20"/>
        <color indexed="8"/>
        <rFont val="Arial"/>
        <family val="2"/>
      </rPr>
      <t>both</t>
    </r>
    <r>
      <rPr>
        <sz val="20"/>
        <color indexed="8"/>
        <rFont val="Arial"/>
        <family val="2"/>
      </rPr>
      <t xml:space="preserve"> items in the email:</t>
    </r>
  </si>
  <si>
    <r>
      <t xml:space="preserve">1) </t>
    </r>
    <r>
      <rPr>
        <u/>
        <sz val="20"/>
        <color indexed="8"/>
        <rFont val="Arial"/>
        <family val="2"/>
      </rPr>
      <t xml:space="preserve">This Excel spreadsheet </t>
    </r>
    <r>
      <rPr>
        <sz val="20"/>
        <color indexed="8"/>
        <rFont val="Arial"/>
        <family val="2"/>
      </rPr>
      <t>-- (</t>
    </r>
    <r>
      <rPr>
        <b/>
        <i/>
        <sz val="20"/>
        <color indexed="10"/>
        <rFont val="Arial"/>
        <family val="2"/>
      </rPr>
      <t>not a pdf</t>
    </r>
    <r>
      <rPr>
        <sz val="20"/>
        <rFont val="Arial"/>
        <family val="2"/>
      </rPr>
      <t>)</t>
    </r>
  </si>
  <si>
    <t>Grand Total</t>
  </si>
  <si>
    <t>Yuba College</t>
  </si>
  <si>
    <t>Woodland Community College</t>
  </si>
  <si>
    <t xml:space="preserve">Yuba </t>
  </si>
  <si>
    <t>Modesto College</t>
  </si>
  <si>
    <t>Columbia College</t>
  </si>
  <si>
    <t xml:space="preserve">Yosemite </t>
  </si>
  <si>
    <t>West Valley College</t>
  </si>
  <si>
    <t>Mission College</t>
  </si>
  <si>
    <t>West Valley</t>
  </si>
  <si>
    <t>Taft College</t>
  </si>
  <si>
    <t xml:space="preserve">West Kern </t>
  </si>
  <si>
    <t>West Hills College Lemoore</t>
  </si>
  <si>
    <t>West Hills College Coalinga</t>
  </si>
  <si>
    <t xml:space="preserve">West Hills </t>
  </si>
  <si>
    <t>Victor Valley College</t>
  </si>
  <si>
    <t xml:space="preserve">Victor Valley </t>
  </si>
  <si>
    <t>Ventura College</t>
  </si>
  <si>
    <t>Oxnard College</t>
  </si>
  <si>
    <t>Moorpark College</t>
  </si>
  <si>
    <t xml:space="preserve">Ventura </t>
  </si>
  <si>
    <t>Reedley College</t>
  </si>
  <si>
    <t>Fresno City College</t>
  </si>
  <si>
    <t>Clovis Community College</t>
  </si>
  <si>
    <t xml:space="preserve">State Center </t>
  </si>
  <si>
    <t>Southwestern College</t>
  </si>
  <si>
    <t xml:space="preserve">Southwestern </t>
  </si>
  <si>
    <t>Saddleback College</t>
  </si>
  <si>
    <t>Irvine Valley College</t>
  </si>
  <si>
    <t>South Orange County</t>
  </si>
  <si>
    <t>Santa Rosa Junior College</t>
  </si>
  <si>
    <t xml:space="preserve">Sonoma </t>
  </si>
  <si>
    <t>Solano Community College</t>
  </si>
  <si>
    <t xml:space="preserve">Solano </t>
  </si>
  <si>
    <t>College of the Siskiyous</t>
  </si>
  <si>
    <t xml:space="preserve">Siskiyou </t>
  </si>
  <si>
    <t>Sierra College</t>
  </si>
  <si>
    <t xml:space="preserve">Sierra </t>
  </si>
  <si>
    <t>Shasta College</t>
  </si>
  <si>
    <t>Shasta</t>
  </si>
  <si>
    <t>College of the Sequoias</t>
  </si>
  <si>
    <t xml:space="preserve">Sequoias </t>
  </si>
  <si>
    <t>Santa Monica College</t>
  </si>
  <si>
    <t xml:space="preserve">Santa Monica </t>
  </si>
  <si>
    <t>College of the Canyons</t>
  </si>
  <si>
    <t xml:space="preserve">Santa Clarita </t>
  </si>
  <si>
    <t>Santa Barbara City College</t>
  </si>
  <si>
    <t>Santa Barbara</t>
  </si>
  <si>
    <t>Skyline College</t>
  </si>
  <si>
    <t>College of San Mateo</t>
  </si>
  <si>
    <t>Cañada College</t>
  </si>
  <si>
    <t xml:space="preserve">San Mateo </t>
  </si>
  <si>
    <t>Cuesta College</t>
  </si>
  <si>
    <t>San Luis Obispo</t>
  </si>
  <si>
    <t>San Jose City College</t>
  </si>
  <si>
    <t>Evergreen Valley College</t>
  </si>
  <si>
    <t>San Jose-Evergreen</t>
  </si>
  <si>
    <t>San Joaquin Delta College</t>
  </si>
  <si>
    <t xml:space="preserve">San Joaquin </t>
  </si>
  <si>
    <t>City College of San Francisco</t>
  </si>
  <si>
    <t>San Francisco</t>
  </si>
  <si>
    <t>San Diego Miramar College</t>
  </si>
  <si>
    <t>San Diego Mesa College</t>
  </si>
  <si>
    <t>San Diego City College</t>
  </si>
  <si>
    <t xml:space="preserve">San Diego </t>
  </si>
  <si>
    <t>San Bernardino Valley College</t>
  </si>
  <si>
    <t>Crafton Hills College</t>
  </si>
  <si>
    <t>San Bernardino</t>
  </si>
  <si>
    <t>Riverside City College</t>
  </si>
  <si>
    <t>Norco College</t>
  </si>
  <si>
    <t>Moreno Valley College</t>
  </si>
  <si>
    <t xml:space="preserve">Riverside </t>
  </si>
  <si>
    <t>Rio Hondo College</t>
  </si>
  <si>
    <t>Rio Hondo</t>
  </si>
  <si>
    <t>College of the Redwoods</t>
  </si>
  <si>
    <t>Redwoods</t>
  </si>
  <si>
    <t>West Los Angeles College</t>
  </si>
  <si>
    <t>Santiago Canyon College</t>
  </si>
  <si>
    <t>Santa Ana College</t>
  </si>
  <si>
    <t>Rancho Santiago</t>
  </si>
  <si>
    <t>Merritt College</t>
  </si>
  <si>
    <t>Laney College</t>
  </si>
  <si>
    <t>College of Alameda</t>
  </si>
  <si>
    <t>Berkeley City College</t>
  </si>
  <si>
    <t xml:space="preserve">Peralta </t>
  </si>
  <si>
    <t>Pasadena City College</t>
  </si>
  <si>
    <t>Pasadena</t>
  </si>
  <si>
    <t>Palomar College</t>
  </si>
  <si>
    <t xml:space="preserve">Palomar </t>
  </si>
  <si>
    <t>Palo Verde College</t>
  </si>
  <si>
    <t xml:space="preserve">Palo Verde </t>
  </si>
  <si>
    <t>Ohlone College</t>
  </si>
  <si>
    <t>Ohlone</t>
  </si>
  <si>
    <t>Fullerton College</t>
  </si>
  <si>
    <t>Cypress College</t>
  </si>
  <si>
    <t>North Orange</t>
  </si>
  <si>
    <t>Napa Valley College</t>
  </si>
  <si>
    <t xml:space="preserve">Napa </t>
  </si>
  <si>
    <t>Mt. San Jacinto College</t>
  </si>
  <si>
    <t>Mt. San Jacinto</t>
  </si>
  <si>
    <t>Sacramento City College</t>
  </si>
  <si>
    <t>Mt. San Antonio College</t>
  </si>
  <si>
    <t>Mt. San Antonio</t>
  </si>
  <si>
    <t>Monterey Peninsula College</t>
  </si>
  <si>
    <t xml:space="preserve">Monterey </t>
  </si>
  <si>
    <t>Porterville College</t>
  </si>
  <si>
    <t>MiraCosta College</t>
  </si>
  <si>
    <t>Mira Costa</t>
  </si>
  <si>
    <t>Merced College</t>
  </si>
  <si>
    <t xml:space="preserve">Merced </t>
  </si>
  <si>
    <t>Mendocino College</t>
  </si>
  <si>
    <t>Orange Coast College</t>
  </si>
  <si>
    <t>Mendocino Lake</t>
  </si>
  <si>
    <t>College of Marin</t>
  </si>
  <si>
    <t xml:space="preserve">Marin </t>
  </si>
  <si>
    <t>Folsom Lake College</t>
  </si>
  <si>
    <t>Cosumnes River College</t>
  </si>
  <si>
    <t>American River College</t>
  </si>
  <si>
    <t xml:space="preserve">Los Rios </t>
  </si>
  <si>
    <t>Los Angeles Valley College</t>
  </si>
  <si>
    <t>Los Angeles Trade-Tech College</t>
  </si>
  <si>
    <t>Los Angeles Southwest College</t>
  </si>
  <si>
    <t>Los Angeles Pierce College</t>
  </si>
  <si>
    <t>Los Angeles Mission College</t>
  </si>
  <si>
    <t>Los Angeles Harbor College</t>
  </si>
  <si>
    <t>Los Medanos College</t>
  </si>
  <si>
    <t>Los Angeles City College</t>
  </si>
  <si>
    <t>East Los Angeles College</t>
  </si>
  <si>
    <t>Los Angeles</t>
  </si>
  <si>
    <t>Long Beach City College</t>
  </si>
  <si>
    <t>Long Beach</t>
  </si>
  <si>
    <t>Lassen College</t>
  </si>
  <si>
    <t xml:space="preserve">Lassen </t>
  </si>
  <si>
    <t>Lake Tahoe Community College</t>
  </si>
  <si>
    <t xml:space="preserve">Lake Tahoe </t>
  </si>
  <si>
    <t>Las Positas College</t>
  </si>
  <si>
    <t>Cerro Coso Community College</t>
  </si>
  <si>
    <t>Bakersfield College</t>
  </si>
  <si>
    <t xml:space="preserve">Kern </t>
  </si>
  <si>
    <t>Imperial Valley College</t>
  </si>
  <si>
    <t xml:space="preserve">Imperial </t>
  </si>
  <si>
    <t>Hartnell College</t>
  </si>
  <si>
    <t>Grossmont College</t>
  </si>
  <si>
    <t xml:space="preserve">Hartnell </t>
  </si>
  <si>
    <t>Golden West College</t>
  </si>
  <si>
    <t>Glendale Community College</t>
  </si>
  <si>
    <t>Cuyamaca College</t>
  </si>
  <si>
    <t>Gavilan College</t>
  </si>
  <si>
    <t>Grossmont</t>
  </si>
  <si>
    <t>Glendale</t>
  </si>
  <si>
    <t>Foothill College</t>
  </si>
  <si>
    <t xml:space="preserve">Gavilan </t>
  </si>
  <si>
    <t>Feather River College</t>
  </si>
  <si>
    <t>De Anza College</t>
  </si>
  <si>
    <t>El Camino College</t>
  </si>
  <si>
    <t>Foothill-De Anza</t>
  </si>
  <si>
    <t>Diablo Valley College</t>
  </si>
  <si>
    <t>Feather River</t>
  </si>
  <si>
    <t>El Camino</t>
  </si>
  <si>
    <t>College of the Desert</t>
  </si>
  <si>
    <t>Desert</t>
  </si>
  <si>
    <t>Copper Mountain College</t>
  </si>
  <si>
    <t>Copper Mt.</t>
  </si>
  <si>
    <t>Contra Costa College</t>
  </si>
  <si>
    <t>Compton College</t>
  </si>
  <si>
    <t>Contra Costa</t>
  </si>
  <si>
    <t>Compton</t>
  </si>
  <si>
    <t>Coastline Community College</t>
  </si>
  <si>
    <t xml:space="preserve">Coast </t>
  </si>
  <si>
    <t>Citrus College</t>
  </si>
  <si>
    <t>Citrus</t>
  </si>
  <si>
    <t>Chaffey College</t>
  </si>
  <si>
    <t>Chaffey</t>
  </si>
  <si>
    <t>Chabot College</t>
  </si>
  <si>
    <t>Chabot-Las Positas</t>
  </si>
  <si>
    <t>Cerritos College</t>
  </si>
  <si>
    <t>Cerritos</t>
  </si>
  <si>
    <t>Cabrillo College</t>
  </si>
  <si>
    <t>Cabrillo</t>
  </si>
  <si>
    <t>Butte College</t>
  </si>
  <si>
    <t>Butte</t>
  </si>
  <si>
    <t>Barstow College</t>
  </si>
  <si>
    <t>Barstow</t>
  </si>
  <si>
    <t>Antelope Valley College</t>
  </si>
  <si>
    <t xml:space="preserve">Antelope Valley           </t>
  </si>
  <si>
    <t>Allan Hancock College</t>
  </si>
  <si>
    <t>Allan Hancock</t>
  </si>
  <si>
    <t xml:space="preserve"> Allocation</t>
  </si>
  <si>
    <t>Districts</t>
  </si>
  <si>
    <t>Colleges</t>
  </si>
  <si>
    <t>Districts &amp; Colleges</t>
  </si>
  <si>
    <t>SANTA BARBARA CONT</t>
  </si>
  <si>
    <t>SANTA BARBARA</t>
  </si>
  <si>
    <t>SAN FRANCISCO CTRS</t>
  </si>
  <si>
    <t>SAN FRANCISCO</t>
  </si>
  <si>
    <t>SAN DIEGO ADULT</t>
  </si>
  <si>
    <t>SAN DIEGO CITY</t>
  </si>
  <si>
    <t>NORTH ORANGE ADULT</t>
  </si>
  <si>
    <t>FULLERTON</t>
  </si>
  <si>
    <t>Pct FTES Gen By Extension</t>
  </si>
  <si>
    <t>Pct FTES Gen By College</t>
  </si>
  <si>
    <t>SUM FTES Coll + Ext</t>
  </si>
  <si>
    <t>Sum Indiv FTES</t>
  </si>
  <si>
    <t>SUM Credit FTES</t>
  </si>
  <si>
    <t>SUM Noncredit FTES</t>
  </si>
  <si>
    <t>Noncredit FTES
All Ages
TRIS</t>
  </si>
  <si>
    <t>Credit FTES
All Ages
TRIS</t>
  </si>
  <si>
    <t>Noncredit FTES &lt; A-25
TRIS</t>
  </si>
  <si>
    <t>Credit FTES
&lt; A-25
TRIS</t>
  </si>
  <si>
    <t>Allocation</t>
  </si>
  <si>
    <t>Noncredit Center</t>
  </si>
  <si>
    <t>Allocation Generated By College</t>
  </si>
  <si>
    <t>Allocation Generated By Noncredit Center</t>
  </si>
  <si>
    <t>Category B - Students Assessment</t>
  </si>
  <si>
    <t>Category C - Advisement and Counseling Services</t>
  </si>
  <si>
    <t>Category D - Supplemental Instruction and Tutoring</t>
  </si>
  <si>
    <t>Category E - Course Articulation/Alignment of the Curriculum</t>
  </si>
  <si>
    <t>Category G1 - Coordination</t>
  </si>
  <si>
    <t>Category G2 - Research</t>
  </si>
  <si>
    <t>Category A - Program, Curriculum Planning, and Development</t>
  </si>
  <si>
    <t>Category G3 - Professional Development</t>
  </si>
  <si>
    <t>Category F - Instructional Materials and Equipment</t>
  </si>
  <si>
    <r>
      <t xml:space="preserve">Please report </t>
    </r>
    <r>
      <rPr>
        <b/>
        <u/>
        <sz val="12"/>
        <color theme="1"/>
        <rFont val="Calibri"/>
        <family val="2"/>
        <scheme val="minor"/>
      </rPr>
      <t>actual</t>
    </r>
    <r>
      <rPr>
        <sz val="12"/>
        <color theme="1"/>
        <rFont val="Calibri"/>
        <family val="2"/>
        <scheme val="minor"/>
      </rPr>
      <t xml:space="preserve"> 2015-16 Basic Skills Initiative allocation expenditures by expense category, as defined on worksheet tab "2 - Category Definitions"</t>
    </r>
  </si>
  <si>
    <t xml:space="preserve">http://extranet.cccco.edu/Portals/1/CFFP/Fiscal_Services/Apport/2015-16/R1/Exhibit_D_2015-16R1Feb.pdf </t>
  </si>
  <si>
    <t>Category Definitions</t>
  </si>
  <si>
    <t>&lt;== Total 2015-16 Expenditures (Calculated Automatically)</t>
  </si>
  <si>
    <t xml:space="preserve">California Community Colleges - Basic Skills Initiative, 2015-16 R1 Allocation </t>
  </si>
  <si>
    <t>Note:  The CCCCO Fiscal Division maintains a webpage of all BSI allocation data (see "2015-16, R1" URL below)</t>
  </si>
  <si>
    <t>Deadline for submission: October 16, 2017</t>
  </si>
  <si>
    <t xml:space="preserve">Report Due Date: October 16, 2017 (see CCCCO submittal guidelines on "Instructions" tab) </t>
  </si>
  <si>
    <t>Due Date: October 16, 2017 (see submittal guidelines on "Instructions" tab)</t>
  </si>
  <si>
    <t xml:space="preserve"> 2015-16 BSI Allocation  </t>
  </si>
  <si>
    <t>Coast Community College District</t>
  </si>
  <si>
    <t>Coast Commuity College District</t>
  </si>
  <si>
    <t>Stephen Barnes</t>
  </si>
  <si>
    <t>Loretta Adrian</t>
  </si>
  <si>
    <t>Christine Nguyen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</si>
</sst>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0.0"/>
  </numFmts>
  <fonts count="39" x14ac:knownFonts="1">
    <font>
      <sz val="11"/>
      <color theme="1"/>
      <name val="Calibri"/>
      <family val="2"/>
      <scheme val="minor"/>
    </font>
    <font>
      <b/>
      <sz val="11"/>
      <color theme="1"/>
      <name val="Calibri"/>
      <family val="2"/>
      <scheme val="minor"/>
    </font>
    <font>
      <b/>
      <sz val="20"/>
      <color theme="1"/>
      <name val="Arial"/>
      <family val="2"/>
    </font>
    <font>
      <u/>
      <sz val="11"/>
      <color theme="10"/>
      <name val="Calibri"/>
      <family val="2"/>
      <scheme val="minor"/>
    </font>
    <font>
      <sz val="12"/>
      <color theme="1"/>
      <name val="Arial"/>
      <family val="2"/>
    </font>
    <font>
      <sz val="12"/>
      <color indexed="8"/>
      <name val="Calibri"/>
      <family val="2"/>
    </font>
    <font>
      <sz val="12"/>
      <color indexed="8"/>
      <name val="Arial"/>
      <family val="2"/>
    </font>
    <font>
      <u/>
      <sz val="12"/>
      <color theme="10"/>
      <name val="Arial"/>
      <family val="2"/>
    </font>
    <font>
      <u/>
      <sz val="12"/>
      <color theme="1"/>
      <name val="Arial"/>
      <family val="2"/>
    </font>
    <font>
      <b/>
      <u/>
      <sz val="12"/>
      <color theme="10"/>
      <name val="Arial"/>
      <family val="2"/>
    </font>
    <font>
      <b/>
      <sz val="12"/>
      <color theme="1"/>
      <name val="Arial"/>
      <family val="2"/>
    </font>
    <font>
      <sz val="12"/>
      <color rgb="FF000000"/>
      <name val="Arial"/>
      <family val="2"/>
    </font>
    <font>
      <sz val="11"/>
      <color theme="1"/>
      <name val="Arial"/>
      <family val="2"/>
    </font>
    <font>
      <b/>
      <sz val="14"/>
      <color theme="1"/>
      <name val="Arial"/>
      <family val="2"/>
    </font>
    <font>
      <b/>
      <sz val="18"/>
      <color theme="1"/>
      <name val="Arial"/>
      <family val="2"/>
    </font>
    <font>
      <b/>
      <sz val="16"/>
      <color theme="1"/>
      <name val="Arial"/>
      <family val="2"/>
    </font>
    <font>
      <sz val="14"/>
      <color theme="1"/>
      <name val="Arial"/>
      <family val="2"/>
    </font>
    <font>
      <b/>
      <u/>
      <sz val="20"/>
      <color theme="10"/>
      <name val="Arial"/>
      <family val="2"/>
    </font>
    <font>
      <sz val="20"/>
      <color theme="1"/>
      <name val="Arial"/>
      <family val="2"/>
    </font>
    <font>
      <u/>
      <sz val="20"/>
      <color indexed="8"/>
      <name val="Arial"/>
      <family val="2"/>
    </font>
    <font>
      <sz val="20"/>
      <color indexed="8"/>
      <name val="Arial"/>
      <family val="2"/>
    </font>
    <font>
      <b/>
      <i/>
      <sz val="20"/>
      <color indexed="10"/>
      <name val="Arial"/>
      <family val="2"/>
    </font>
    <font>
      <sz val="20"/>
      <name val="Arial"/>
      <family val="2"/>
    </font>
    <font>
      <b/>
      <sz val="11"/>
      <color theme="1"/>
      <name val="Arial"/>
      <family val="2"/>
    </font>
    <font>
      <sz val="12"/>
      <name val="Calibri"/>
      <family val="2"/>
      <scheme val="minor"/>
    </font>
    <font>
      <b/>
      <sz val="12"/>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b/>
      <u/>
      <sz val="12"/>
      <color theme="1"/>
      <name val="Calibri"/>
      <family val="2"/>
      <scheme val="minor"/>
    </font>
    <font>
      <i/>
      <sz val="14"/>
      <color theme="1"/>
      <name val="Arial"/>
      <family val="2"/>
    </font>
    <font>
      <b/>
      <i/>
      <sz val="14"/>
      <color theme="1"/>
      <name val="Arial"/>
      <family val="2"/>
    </font>
    <font>
      <i/>
      <sz val="11"/>
      <color theme="1"/>
      <name val="Arial"/>
      <family val="2"/>
    </font>
    <font>
      <b/>
      <i/>
      <sz val="10"/>
      <color theme="1"/>
      <name val="Calibri"/>
      <family val="2"/>
      <scheme val="minor"/>
    </font>
    <font>
      <b/>
      <u/>
      <sz val="11"/>
      <color theme="10"/>
      <name val="Calibri"/>
      <family val="2"/>
      <scheme val="minor"/>
    </font>
    <font>
      <i/>
      <u/>
      <sz val="11"/>
      <color theme="10"/>
      <name val="Calibri"/>
      <family val="2"/>
      <scheme val="minor"/>
    </font>
    <font>
      <b/>
      <sz val="14"/>
      <color theme="1"/>
      <name val="Calibri"/>
      <family val="2"/>
      <scheme val="minor"/>
    </font>
    <font>
      <sz val="14"/>
      <color theme="1"/>
      <name val="Calibri"/>
      <family val="2"/>
      <scheme val="minor"/>
    </font>
    <font>
      <i/>
      <sz val="14"/>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CC"/>
        <bgColor indexed="64"/>
      </patternFill>
    </fill>
    <fill>
      <patternFill patternType="solid">
        <fgColor rgb="FFABF7AF"/>
        <bgColor indexed="64"/>
      </patternFill>
    </fill>
    <fill>
      <patternFill patternType="solid">
        <fgColor rgb="FFE7EE8E"/>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diagonal/>
    </border>
    <border>
      <left style="medium">
        <color indexed="64"/>
      </left>
      <right/>
      <top style="thin">
        <color theme="0" tint="-0.1499679555650502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xf numFmtId="0" fontId="12" fillId="0" borderId="0"/>
  </cellStyleXfs>
  <cellXfs count="133">
    <xf numFmtId="0" fontId="0" fillId="0" borderId="0" xfId="0"/>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wrapText="1"/>
    </xf>
    <xf numFmtId="0" fontId="4" fillId="0" borderId="0" xfId="0" applyFont="1"/>
    <xf numFmtId="0" fontId="4" fillId="0" borderId="0" xfId="0" applyFont="1" applyAlignment="1">
      <alignment horizontal="left" wrapText="1" indent="3"/>
    </xf>
    <xf numFmtId="0" fontId="7" fillId="0" borderId="0" xfId="1" applyFont="1" applyAlignment="1"/>
    <xf numFmtId="0" fontId="4" fillId="0" borderId="0" xfId="0" applyFont="1" applyAlignment="1">
      <alignment horizontal="left" wrapText="1" indent="2"/>
    </xf>
    <xf numFmtId="0" fontId="9" fillId="0" borderId="0" xfId="1" applyFont="1" applyAlignment="1">
      <alignment horizontal="center" vertical="center" wrapText="1"/>
    </xf>
    <xf numFmtId="0" fontId="10" fillId="3" borderId="4" xfId="0" applyFont="1" applyFill="1" applyBorder="1" applyAlignment="1">
      <alignment horizontal="center" vertical="center"/>
    </xf>
    <xf numFmtId="0" fontId="4" fillId="0" borderId="6" xfId="0" applyFont="1" applyBorder="1"/>
    <xf numFmtId="0" fontId="4" fillId="0" borderId="7" xfId="0" applyFont="1" applyBorder="1"/>
    <xf numFmtId="0" fontId="10" fillId="3"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Border="1" applyAlignment="1">
      <alignment vertical="center" wrapText="1"/>
    </xf>
    <xf numFmtId="0" fontId="4" fillId="0" borderId="4" xfId="0" applyFont="1" applyBorder="1"/>
    <xf numFmtId="0" fontId="4" fillId="0" borderId="4" xfId="0" applyFont="1" applyFill="1" applyBorder="1" applyAlignment="1">
      <alignment horizontal="left" vertical="center"/>
    </xf>
    <xf numFmtId="0" fontId="4" fillId="0" borderId="0" xfId="0" applyFont="1" applyAlignment="1" applyProtection="1">
      <alignment wrapText="1"/>
    </xf>
    <xf numFmtId="164" fontId="4" fillId="0" borderId="0" xfId="0" applyNumberFormat="1" applyFont="1" applyAlignment="1" applyProtection="1">
      <alignment horizontal="right"/>
    </xf>
    <xf numFmtId="0" fontId="1" fillId="0" borderId="0" xfId="0" applyFont="1"/>
    <xf numFmtId="0" fontId="12" fillId="0" borderId="0" xfId="0" applyFont="1" applyBorder="1" applyProtection="1"/>
    <xf numFmtId="0" fontId="12" fillId="0" borderId="0" xfId="0" applyFont="1" applyBorder="1" applyAlignment="1" applyProtection="1">
      <alignment wrapText="1"/>
    </xf>
    <xf numFmtId="0" fontId="10" fillId="0" borderId="0" xfId="0" applyFont="1" applyBorder="1" applyAlignment="1" applyProtection="1">
      <alignment vertical="center" wrapText="1"/>
    </xf>
    <xf numFmtId="0" fontId="4" fillId="0" borderId="0" xfId="0" applyFont="1" applyBorder="1" applyProtection="1"/>
    <xf numFmtId="0" fontId="4" fillId="0" borderId="0" xfId="0" applyFont="1" applyBorder="1" applyAlignment="1" applyProtection="1">
      <alignment horizontal="center" vertical="center" wrapText="1"/>
    </xf>
    <xf numFmtId="0" fontId="10" fillId="0" borderId="0" xfId="0" applyFont="1" applyBorder="1" applyAlignment="1" applyProtection="1"/>
    <xf numFmtId="0" fontId="4" fillId="0" borderId="0" xfId="0" applyFont="1" applyBorder="1" applyAlignment="1" applyProtection="1">
      <alignment vertical="center" wrapText="1"/>
    </xf>
    <xf numFmtId="0" fontId="10" fillId="0" borderId="0" xfId="0" applyFont="1" applyBorder="1" applyAlignment="1" applyProtection="1">
      <alignment wrapText="1"/>
    </xf>
    <xf numFmtId="0" fontId="4" fillId="0" borderId="0" xfId="0" applyFont="1" applyBorder="1" applyAlignment="1" applyProtection="1">
      <alignment wrapText="1"/>
    </xf>
    <xf numFmtId="0" fontId="4" fillId="0" borderId="0" xfId="0" applyFont="1" applyBorder="1" applyAlignment="1" applyProtection="1">
      <alignment vertical="top"/>
      <protection locked="0"/>
    </xf>
    <xf numFmtId="0" fontId="4" fillId="0" borderId="0" xfId="0" applyFont="1" applyBorder="1" applyAlignment="1" applyProtection="1">
      <alignment vertical="top"/>
    </xf>
    <xf numFmtId="0" fontId="4" fillId="0" borderId="0" xfId="0" applyFont="1" applyBorder="1" applyAlignment="1" applyProtection="1">
      <alignment vertical="top" wrapText="1"/>
    </xf>
    <xf numFmtId="0" fontId="4" fillId="0" borderId="20"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0" xfId="0" applyFont="1" applyBorder="1" applyAlignment="1" applyProtection="1">
      <alignment horizontal="center" vertical="top"/>
    </xf>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horizontal="center" vertical="top"/>
      <protection locked="0"/>
    </xf>
    <xf numFmtId="0" fontId="2" fillId="0" borderId="0" xfId="0" applyFont="1" applyBorder="1" applyProtection="1"/>
    <xf numFmtId="0" fontId="14" fillId="0" borderId="0" xfId="0" applyFont="1" applyAlignment="1" applyProtection="1"/>
    <xf numFmtId="0" fontId="14" fillId="0" borderId="0" xfId="0" applyFont="1" applyBorder="1" applyProtection="1"/>
    <xf numFmtId="0" fontId="15" fillId="0" borderId="0" xfId="0" applyFont="1" applyAlignment="1">
      <alignment horizontal="center" vertical="top" wrapText="1"/>
    </xf>
    <xf numFmtId="0" fontId="15" fillId="0" borderId="0" xfId="0" applyFont="1" applyAlignment="1" applyProtection="1"/>
    <xf numFmtId="0" fontId="0" fillId="0" borderId="0" xfId="0" applyFill="1"/>
    <xf numFmtId="0" fontId="10" fillId="0" borderId="0" xfId="0" applyFont="1" applyBorder="1" applyAlignment="1" applyProtection="1">
      <alignment vertical="center"/>
    </xf>
    <xf numFmtId="0" fontId="4" fillId="0" borderId="23" xfId="0" applyFont="1" applyBorder="1" applyAlignment="1" applyProtection="1">
      <alignment horizontal="center" vertical="top"/>
      <protection locked="0"/>
    </xf>
    <xf numFmtId="0" fontId="17" fillId="2" borderId="2" xfId="1" applyFont="1" applyFill="1" applyBorder="1" applyAlignment="1">
      <alignment horizontal="center" vertical="center" wrapText="1"/>
    </xf>
    <xf numFmtId="0" fontId="13" fillId="0" borderId="0" xfId="0" applyFont="1" applyAlignment="1" applyProtection="1"/>
    <xf numFmtId="0" fontId="13" fillId="0" borderId="0" xfId="0" applyFont="1"/>
    <xf numFmtId="0" fontId="18" fillId="2" borderId="2" xfId="0" applyFont="1" applyFill="1" applyBorder="1" applyAlignment="1">
      <alignment horizontal="left" vertical="center" wrapText="1"/>
    </xf>
    <xf numFmtId="0" fontId="18" fillId="2" borderId="2" xfId="0" applyFont="1" applyFill="1" applyBorder="1" applyAlignment="1">
      <alignment horizontal="left" vertical="center" wrapText="1" indent="2"/>
    </xf>
    <xf numFmtId="0" fontId="18" fillId="2" borderId="3" xfId="0" applyFont="1" applyFill="1" applyBorder="1" applyAlignment="1">
      <alignment horizontal="left" vertical="center" wrapText="1" indent="2"/>
    </xf>
    <xf numFmtId="0" fontId="18" fillId="2" borderId="1" xfId="0" applyFont="1" applyFill="1" applyBorder="1" applyAlignment="1">
      <alignment horizontal="left" vertical="center" wrapText="1"/>
    </xf>
    <xf numFmtId="0" fontId="12" fillId="0" borderId="0" xfId="2" applyBorder="1" applyProtection="1"/>
    <xf numFmtId="164" fontId="12" fillId="0" borderId="0" xfId="2" applyNumberFormat="1" applyBorder="1" applyProtection="1"/>
    <xf numFmtId="164" fontId="12" fillId="0" borderId="24" xfId="2" applyNumberFormat="1" applyBorder="1" applyProtection="1"/>
    <xf numFmtId="0" fontId="12" fillId="0" borderId="25" xfId="2" applyBorder="1" applyAlignment="1" applyProtection="1">
      <alignment horizontal="left"/>
    </xf>
    <xf numFmtId="164" fontId="12" fillId="0" borderId="26" xfId="2" applyNumberFormat="1" applyBorder="1" applyProtection="1"/>
    <xf numFmtId="0" fontId="12" fillId="0" borderId="27" xfId="2" applyBorder="1" applyAlignment="1" applyProtection="1">
      <alignment horizontal="left" indent="1"/>
    </xf>
    <xf numFmtId="0" fontId="12" fillId="0" borderId="27" xfId="2" applyBorder="1" applyAlignment="1" applyProtection="1">
      <alignment horizontal="left"/>
    </xf>
    <xf numFmtId="3" fontId="12" fillId="0" borderId="0" xfId="2" applyNumberFormat="1" applyBorder="1" applyProtection="1"/>
    <xf numFmtId="3" fontId="12" fillId="0" borderId="26" xfId="2" applyNumberFormat="1" applyBorder="1" applyProtection="1"/>
    <xf numFmtId="0" fontId="12" fillId="0" borderId="0" xfId="2" applyNumberFormat="1" applyBorder="1" applyProtection="1"/>
    <xf numFmtId="0" fontId="12" fillId="0" borderId="26" xfId="2" applyNumberFormat="1" applyBorder="1" applyProtection="1"/>
    <xf numFmtId="0" fontId="12" fillId="3" borderId="28" xfId="2" applyFill="1" applyBorder="1" applyAlignment="1" applyProtection="1">
      <alignment horizontal="center" vertical="center"/>
    </xf>
    <xf numFmtId="0" fontId="12" fillId="3" borderId="29" xfId="2" applyFill="1" applyBorder="1" applyAlignment="1" applyProtection="1">
      <alignment horizontal="center" vertical="center"/>
    </xf>
    <xf numFmtId="0" fontId="12" fillId="3" borderId="0" xfId="2" applyFill="1" applyBorder="1" applyAlignment="1" applyProtection="1">
      <alignment horizontal="center" vertical="center"/>
    </xf>
    <xf numFmtId="0" fontId="12" fillId="3" borderId="30" xfId="2" applyFill="1" applyBorder="1" applyAlignment="1" applyProtection="1">
      <alignment horizontal="center" vertical="center"/>
    </xf>
    <xf numFmtId="0" fontId="12" fillId="0" borderId="26" xfId="2" applyBorder="1" applyProtection="1"/>
    <xf numFmtId="0" fontId="12" fillId="0" borderId="27" xfId="2" applyBorder="1" applyProtection="1"/>
    <xf numFmtId="0" fontId="12" fillId="0" borderId="31" xfId="2" applyBorder="1" applyProtection="1"/>
    <xf numFmtId="0" fontId="12" fillId="0" borderId="30" xfId="2" applyBorder="1" applyProtection="1"/>
    <xf numFmtId="0" fontId="12" fillId="0" borderId="0" xfId="2" applyProtection="1"/>
    <xf numFmtId="0" fontId="12" fillId="0" borderId="0" xfId="2" applyFill="1" applyBorder="1" applyProtection="1"/>
    <xf numFmtId="166" fontId="12" fillId="0" borderId="0" xfId="2" applyNumberFormat="1" applyFill="1" applyBorder="1" applyProtection="1"/>
    <xf numFmtId="165" fontId="12" fillId="0" borderId="0" xfId="2" applyNumberFormat="1" applyFill="1" applyBorder="1" applyProtection="1"/>
    <xf numFmtId="164" fontId="12" fillId="0" borderId="0" xfId="2" applyNumberFormat="1" applyProtection="1"/>
    <xf numFmtId="0" fontId="23" fillId="7" borderId="1" xfId="2" applyFont="1" applyFill="1" applyBorder="1" applyAlignment="1" applyProtection="1">
      <alignment horizontal="center" vertical="center" wrapText="1"/>
    </xf>
    <xf numFmtId="164" fontId="23" fillId="8" borderId="4" xfId="2" applyNumberFormat="1" applyFont="1" applyFill="1" applyBorder="1" applyAlignment="1" applyProtection="1">
      <alignment horizontal="center" vertical="center" wrapText="1"/>
    </xf>
    <xf numFmtId="0" fontId="23" fillId="3" borderId="4" xfId="2" applyFont="1" applyFill="1" applyBorder="1" applyAlignment="1" applyProtection="1">
      <alignment horizontal="center" vertical="center" wrapText="1"/>
    </xf>
    <xf numFmtId="164" fontId="23" fillId="8" borderId="32" xfId="2" applyNumberFormat="1" applyFont="1" applyFill="1" applyBorder="1" applyAlignment="1" applyProtection="1">
      <alignment horizontal="center" vertical="center" wrapText="1"/>
    </xf>
    <xf numFmtId="0" fontId="23" fillId="7" borderId="33" xfId="2" applyFont="1" applyFill="1" applyBorder="1" applyAlignment="1" applyProtection="1">
      <alignment horizontal="center" vertical="center" wrapText="1"/>
    </xf>
    <xf numFmtId="164" fontId="23" fillId="8" borderId="34" xfId="2" applyNumberFormat="1" applyFont="1" applyFill="1" applyBorder="1" applyAlignment="1" applyProtection="1">
      <alignment horizontal="center" vertical="center" wrapText="1"/>
    </xf>
    <xf numFmtId="164" fontId="12" fillId="0" borderId="35" xfId="2" applyNumberFormat="1" applyBorder="1" applyProtection="1"/>
    <xf numFmtId="0" fontId="12" fillId="0" borderId="35" xfId="2" applyBorder="1" applyProtection="1"/>
    <xf numFmtId="164" fontId="12" fillId="0" borderId="36" xfId="2" applyNumberFormat="1" applyBorder="1" applyProtection="1"/>
    <xf numFmtId="0" fontId="25" fillId="0" borderId="0" xfId="0" applyFont="1" applyFill="1" applyBorder="1" applyAlignment="1">
      <alignment vertical="center"/>
    </xf>
    <xf numFmtId="0" fontId="24" fillId="0" borderId="0" xfId="0" applyNumberFormat="1" applyFont="1" applyFill="1" applyBorder="1" applyAlignment="1">
      <alignment horizontal="left" vertical="center" shrinkToFit="1"/>
    </xf>
    <xf numFmtId="0" fontId="26" fillId="0" borderId="12" xfId="0" applyFont="1" applyFill="1" applyBorder="1" applyAlignment="1" applyProtection="1">
      <alignment horizontal="left" vertical="center" wrapText="1"/>
    </xf>
    <xf numFmtId="164" fontId="27" fillId="6" borderId="15" xfId="0" applyNumberFormat="1" applyFont="1" applyFill="1" applyBorder="1" applyAlignment="1" applyProtection="1">
      <alignment horizontal="right"/>
      <protection locked="0"/>
    </xf>
    <xf numFmtId="164" fontId="27" fillId="6" borderId="17" xfId="0" applyNumberFormat="1" applyFont="1" applyFill="1" applyBorder="1" applyAlignment="1" applyProtection="1">
      <alignment horizontal="right"/>
      <protection locked="0"/>
    </xf>
    <xf numFmtId="0" fontId="27" fillId="0" borderId="18" xfId="0" applyFont="1" applyFill="1" applyBorder="1" applyAlignment="1" applyProtection="1">
      <alignment horizontal="right" wrapText="1"/>
    </xf>
    <xf numFmtId="165" fontId="27" fillId="0" borderId="19" xfId="0" applyNumberFormat="1" applyFont="1" applyBorder="1" applyAlignment="1" applyProtection="1">
      <alignment horizontal="right"/>
    </xf>
    <xf numFmtId="0" fontId="27" fillId="0" borderId="11" xfId="0" applyFont="1" applyFill="1" applyBorder="1" applyAlignment="1" applyProtection="1">
      <alignment horizontal="left" vertical="center" indent="1"/>
    </xf>
    <xf numFmtId="49" fontId="26" fillId="0" borderId="0" xfId="0" applyNumberFormat="1" applyFont="1" applyFill="1" applyBorder="1" applyAlignment="1" applyProtection="1">
      <alignment horizontal="center" vertical="center"/>
    </xf>
    <xf numFmtId="0" fontId="28" fillId="0" borderId="11" xfId="1" applyFont="1" applyBorder="1" applyAlignment="1" applyProtection="1">
      <alignment horizontal="left" vertical="center" indent="1"/>
    </xf>
    <xf numFmtId="164" fontId="27" fillId="0" borderId="10" xfId="0" applyNumberFormat="1" applyFont="1" applyBorder="1" applyAlignment="1" applyProtection="1">
      <alignment horizontal="right"/>
    </xf>
    <xf numFmtId="0" fontId="27" fillId="0" borderId="9" xfId="0" applyFont="1" applyBorder="1" applyAlignment="1" applyProtection="1">
      <alignment horizontal="left" vertical="center" indent="1"/>
    </xf>
    <xf numFmtId="164" fontId="27" fillId="0" borderId="13" xfId="0" applyNumberFormat="1" applyFont="1" applyBorder="1" applyAlignment="1" applyProtection="1">
      <alignment horizontal="right"/>
    </xf>
    <xf numFmtId="0" fontId="27" fillId="0" borderId="12" xfId="0" applyFont="1" applyFill="1" applyBorder="1" applyAlignment="1" applyProtection="1">
      <alignment horizontal="left" vertical="center"/>
    </xf>
    <xf numFmtId="0" fontId="27" fillId="0" borderId="12" xfId="0" applyFont="1" applyFill="1" applyBorder="1" applyAlignment="1" applyProtection="1">
      <alignment horizontal="right" wrapText="1"/>
    </xf>
    <xf numFmtId="164" fontId="27" fillId="0" borderId="12" xfId="0" applyNumberFormat="1" applyFont="1" applyBorder="1" applyAlignment="1" applyProtection="1">
      <alignment horizontal="right"/>
    </xf>
    <xf numFmtId="0" fontId="27" fillId="0" borderId="11" xfId="0" applyFont="1" applyBorder="1" applyAlignment="1" applyProtection="1">
      <alignment horizontal="left" vertical="center" indent="1"/>
    </xf>
    <xf numFmtId="0" fontId="27" fillId="0" borderId="14"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6" fillId="0" borderId="11" xfId="0" applyFont="1" applyBorder="1" applyAlignment="1" applyProtection="1">
      <alignment horizontal="left" vertical="center" indent="1"/>
    </xf>
    <xf numFmtId="49" fontId="16" fillId="0" borderId="5"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left" vertical="center"/>
    </xf>
    <xf numFmtId="0" fontId="31" fillId="0" borderId="0" xfId="0" applyFont="1" applyAlignment="1" applyProtection="1"/>
    <xf numFmtId="0" fontId="2" fillId="0" borderId="0" xfId="0" applyFont="1" applyBorder="1" applyAlignment="1" applyProtection="1"/>
    <xf numFmtId="0" fontId="34" fillId="0" borderId="0" xfId="1" applyFont="1" applyAlignment="1"/>
    <xf numFmtId="0" fontId="13" fillId="0" borderId="27" xfId="2" applyFont="1" applyBorder="1" applyProtection="1"/>
    <xf numFmtId="0" fontId="32" fillId="0" borderId="27" xfId="2" applyFont="1" applyBorder="1" applyProtection="1"/>
    <xf numFmtId="0" fontId="35" fillId="0" borderId="27" xfId="1" applyFont="1" applyBorder="1" applyProtection="1"/>
    <xf numFmtId="164" fontId="37" fillId="6" borderId="4" xfId="0" applyNumberFormat="1" applyFont="1" applyFill="1" applyBorder="1" applyAlignment="1" applyProtection="1">
      <alignment horizontal="right"/>
      <protection locked="0"/>
    </xf>
    <xf numFmtId="0" fontId="26" fillId="0" borderId="10" xfId="0" applyFont="1" applyFill="1" applyBorder="1" applyAlignment="1" applyProtection="1">
      <alignment horizontal="right" vertical="center" wrapText="1"/>
    </xf>
    <xf numFmtId="0" fontId="36" fillId="0" borderId="4" xfId="0" applyFont="1" applyFill="1" applyBorder="1" applyAlignment="1" applyProtection="1">
      <alignment horizontal="center" vertical="center" wrapText="1"/>
    </xf>
    <xf numFmtId="0" fontId="38" fillId="6" borderId="4" xfId="0" applyFont="1" applyFill="1" applyBorder="1" applyAlignment="1" applyProtection="1">
      <alignment horizontal="center" vertical="top"/>
      <protection locked="0"/>
    </xf>
    <xf numFmtId="0" fontId="26" fillId="0" borderId="37" xfId="0" applyFont="1" applyFill="1" applyBorder="1" applyAlignment="1" applyProtection="1">
      <alignment horizontal="left" wrapText="1"/>
    </xf>
    <xf numFmtId="0" fontId="26" fillId="0" borderId="11" xfId="0" applyFont="1" applyFill="1" applyBorder="1" applyAlignment="1" applyProtection="1">
      <alignment horizontal="left" vertical="center" indent="1"/>
    </xf>
    <xf numFmtId="164" fontId="27" fillId="6" borderId="38" xfId="0" applyNumberFormat="1" applyFont="1" applyFill="1" applyBorder="1" applyAlignment="1" applyProtection="1">
      <alignment horizontal="right"/>
      <protection locked="0"/>
    </xf>
    <xf numFmtId="0" fontId="27" fillId="0" borderId="39" xfId="0" applyFont="1" applyFill="1" applyBorder="1" applyAlignment="1" applyProtection="1">
      <alignment horizontal="left" wrapText="1"/>
    </xf>
    <xf numFmtId="164" fontId="26" fillId="4" borderId="40" xfId="0" applyNumberFormat="1" applyFont="1" applyFill="1" applyBorder="1" applyAlignment="1" applyProtection="1">
      <alignment horizontal="right"/>
    </xf>
    <xf numFmtId="165" fontId="27" fillId="5" borderId="41" xfId="0" applyNumberFormat="1" applyFont="1" applyFill="1" applyBorder="1" applyAlignment="1" applyProtection="1">
      <alignment horizontal="right"/>
    </xf>
    <xf numFmtId="0" fontId="11" fillId="0" borderId="0" xfId="0" applyFont="1" applyAlignment="1">
      <alignment vertical="center" wrapText="1"/>
    </xf>
    <xf numFmtId="0" fontId="11" fillId="0" borderId="4" xfId="0" applyFont="1" applyBorder="1" applyAlignment="1">
      <alignment vertical="center" wrapText="1"/>
    </xf>
    <xf numFmtId="0" fontId="26" fillId="0" borderId="21"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49" fontId="30" fillId="0" borderId="0" xfId="0" applyNumberFormat="1" applyFont="1" applyFill="1" applyBorder="1" applyAlignment="1" applyProtection="1">
      <alignment horizontal="left" vertical="center"/>
    </xf>
    <xf numFmtId="0" fontId="4" fillId="0" borderId="0" xfId="0" applyFont="1" applyBorder="1" applyAlignment="1" applyProtection="1">
      <alignment wrapText="1"/>
    </xf>
    <xf numFmtId="0" fontId="4" fillId="0" borderId="0" xfId="0" applyFont="1" applyBorder="1" applyProtection="1"/>
    <xf numFmtId="49" fontId="33" fillId="0" borderId="5" xfId="0" applyNumberFormat="1" applyFont="1" applyFill="1" applyBorder="1" applyAlignment="1" applyProtection="1">
      <alignment horizontal="left" vertical="center"/>
    </xf>
    <xf numFmtId="49" fontId="33" fillId="0" borderId="0" xfId="0" applyNumberFormat="1" applyFont="1" applyFill="1" applyBorder="1" applyAlignment="1" applyProtection="1">
      <alignment horizontal="left" vertical="center"/>
    </xf>
  </cellXfs>
  <cellStyles count="3">
    <cellStyle name="Hyperlink" xfId="1" builtinId="8"/>
    <cellStyle name="Normal" xfId="0" builtinId="0"/>
    <cellStyle name="Normal 2" xfId="2"/>
  </cellStyles>
  <dxfs count="192">
    <dxf>
      <protection locked="1"/>
    </dxf>
    <dxf>
      <border>
        <vertical style="thin">
          <color indexed="64"/>
        </vertical>
      </border>
    </dxf>
    <dxf>
      <border>
        <vertical style="thin">
          <color indexed="64"/>
        </vertical>
      </border>
    </dxf>
    <dxf>
      <border>
        <left style="medium">
          <color indexed="64"/>
        </left>
        <right style="medium">
          <color indexed="64"/>
        </right>
        <top style="medium">
          <color indexed="64"/>
        </top>
        <bottom style="medium">
          <color indexed="64"/>
        </bottom>
      </border>
    </dxf>
    <dxf>
      <protection locked="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79998168889431442"/>
        </patternFill>
      </fill>
    </dxf>
    <dxf>
      <fill>
        <patternFill patternType="solid">
          <bgColor theme="8" tint="0.79998168889431442"/>
        </patternFill>
      </fill>
    </dxf>
    <dxf>
      <alignment vertical="center" readingOrder="0"/>
    </dxf>
    <dxf>
      <alignment vertical="center" readingOrder="0"/>
    </dxf>
    <dxf>
      <alignment horizontal="center" readingOrder="0"/>
    </dxf>
    <dxf>
      <alignment horizontal="center"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protection locked="1"/>
    </dxf>
    <dxf>
      <border>
        <vertical style="thin">
          <color indexed="64"/>
        </vertical>
      </border>
    </dxf>
    <dxf>
      <border>
        <vertical style="thin">
          <color indexed="64"/>
        </vertical>
      </border>
    </dxf>
    <dxf>
      <border>
        <left style="medium">
          <color indexed="64"/>
        </left>
        <right style="medium">
          <color indexed="64"/>
        </right>
        <top style="medium">
          <color indexed="64"/>
        </top>
        <bottom style="medium">
          <color indexed="64"/>
        </bottom>
      </border>
    </dxf>
    <dxf>
      <protection locked="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79998168889431442"/>
        </patternFill>
      </fill>
    </dxf>
    <dxf>
      <fill>
        <patternFill patternType="solid">
          <bgColor theme="8" tint="0.79998168889431442"/>
        </patternFill>
      </fill>
    </dxf>
    <dxf>
      <alignment vertical="center" readingOrder="0"/>
    </dxf>
    <dxf>
      <alignment vertical="center" readingOrder="0"/>
    </dxf>
    <dxf>
      <alignment horizontal="center" readingOrder="0"/>
    </dxf>
    <dxf>
      <alignment horizontal="center" readingOrder="0"/>
    </dxf>
    <dxf>
      <numFmt numFmtId="3" formatCode="#,##0"/>
    </dxf>
    <dxf>
      <numFmt numFmtId="164" formatCode="&quot;$&quot;#,##0"/>
    </dxf>
    <dxf>
      <protection locked="1"/>
    </dxf>
    <dxf>
      <border>
        <vertical style="thin">
          <color indexed="64"/>
        </vertical>
      </border>
    </dxf>
    <dxf>
      <border>
        <vertical style="thin">
          <color indexed="64"/>
        </vertical>
      </border>
    </dxf>
    <dxf>
      <border>
        <left style="medium">
          <color indexed="64"/>
        </left>
        <right style="medium">
          <color indexed="64"/>
        </right>
        <top style="medium">
          <color indexed="64"/>
        </top>
        <bottom style="medium">
          <color indexed="64"/>
        </bottom>
      </border>
    </dxf>
    <dxf>
      <numFmt numFmtId="164" formatCode="&quot;$&quot;#,##0"/>
    </dxf>
    <dxf>
      <fill>
        <patternFill patternType="solid">
          <bgColor theme="8" tint="0.79998168889431442"/>
        </patternFill>
      </fill>
    </dxf>
    <dxf>
      <alignment vertical="center" readingOrder="0"/>
    </dxf>
    <dxf>
      <alignment horizontal="center" readingOrder="0"/>
    </dxf>
    <dxf>
      <protection locked="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79998168889431442"/>
        </patternFill>
      </fill>
    </dxf>
    <dxf>
      <fill>
        <patternFill patternType="solid">
          <bgColor theme="8" tint="0.79998168889431442"/>
        </patternFill>
      </fill>
    </dxf>
    <dxf>
      <alignment vertical="center" readingOrder="0"/>
    </dxf>
    <dxf>
      <alignment vertical="center" readingOrder="0"/>
    </dxf>
    <dxf>
      <alignment horizontal="center" readingOrder="0"/>
    </dxf>
    <dxf>
      <alignment horizontal="center" readingOrder="0"/>
    </dxf>
    <dxf>
      <numFmt numFmtId="164" formatCode="&quot;$&quot;#,##0"/>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2984500</xdr:colOff>
      <xdr:row>5</xdr:row>
      <xdr:rowOff>179916</xdr:rowOff>
    </xdr:from>
    <xdr:to>
      <xdr:col>0</xdr:col>
      <xdr:colOff>3915834</xdr:colOff>
      <xdr:row>5</xdr:row>
      <xdr:rowOff>285750</xdr:rowOff>
    </xdr:to>
    <xdr:sp macro="" textlink="">
      <xdr:nvSpPr>
        <xdr:cNvPr id="3" name="Right Arrow 2"/>
        <xdr:cNvSpPr/>
      </xdr:nvSpPr>
      <xdr:spPr>
        <a:xfrm>
          <a:off x="2984500" y="1979083"/>
          <a:ext cx="931334" cy="1058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66674</xdr:colOff>
      <xdr:row>0</xdr:row>
      <xdr:rowOff>114300</xdr:rowOff>
    </xdr:from>
    <xdr:to>
      <xdr:col>0</xdr:col>
      <xdr:colOff>704849</xdr:colOff>
      <xdr:row>0</xdr:row>
      <xdr:rowOff>714375</xdr:rowOff>
    </xdr:to>
    <xdr:pic>
      <xdr:nvPicPr>
        <xdr:cNvPr id="2" name="Picture 1" descr=" ccc_logo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 y="114300"/>
          <a:ext cx="638175" cy="6000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ED/DIVISION/AAES/Basic%20Skills%20Init%20Alloc%20&amp;%20Expend%20%20E.N/Yearly%20Expenditure%20Reporting/Oct%2017%202017%20-%20FY%201516/Copy%20of%20BSI%20SE%20SSSP%20Integrated%20Budget%20Plan%202017-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xtranet.cccco.edu/Portals/1/AA/BasicSkills/2017/Copy_of_1516_R1_recalc_v161215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ned Expenditures"/>
      <sheetName val="Districts-Colleges"/>
      <sheetName val="Cat Flex List"/>
      <sheetName val="Yes-No"/>
    </sheetNames>
    <sheetDataSet>
      <sheetData sheetId="0"/>
      <sheetData sheetId="1"/>
      <sheetData sheetId="2">
        <row r="2">
          <cell r="A2" t="str">
            <v>Select district</v>
          </cell>
          <cell r="C2" t="str">
            <v>Select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Clovis College</v>
          </cell>
        </row>
        <row r="20">
          <cell r="A20" t="str">
            <v>Gavilan Joint CCD</v>
          </cell>
          <cell r="C20" t="str">
            <v>Coastline College</v>
          </cell>
        </row>
        <row r="21">
          <cell r="A21" t="str">
            <v>Glendale CCD</v>
          </cell>
          <cell r="C21" t="str">
            <v>Columbia College</v>
          </cell>
        </row>
        <row r="22">
          <cell r="A22" t="str">
            <v>Grossmont Cuyamaca CCD</v>
          </cell>
          <cell r="C22" t="str">
            <v>Compton College</v>
          </cell>
        </row>
        <row r="23">
          <cell r="A23" t="str">
            <v>Hartnell CCD</v>
          </cell>
          <cell r="C23" t="str">
            <v>Contra Costa College</v>
          </cell>
        </row>
        <row r="24">
          <cell r="A24" t="str">
            <v>Imperial CCD</v>
          </cell>
          <cell r="C24" t="str">
            <v xml:space="preserve">Copper Mt. College </v>
          </cell>
        </row>
        <row r="25">
          <cell r="A25" t="str">
            <v>Kern CCD</v>
          </cell>
          <cell r="C25" t="str">
            <v>Cosumnes River College</v>
          </cell>
        </row>
        <row r="26">
          <cell r="A26" t="str">
            <v>Lake Tahoe CCD</v>
          </cell>
          <cell r="C26" t="str">
            <v>Crafton Hills College</v>
          </cell>
        </row>
        <row r="27">
          <cell r="A27" t="str">
            <v>Lassen CCD</v>
          </cell>
          <cell r="C27" t="str">
            <v>Cuesta College</v>
          </cell>
        </row>
        <row r="28">
          <cell r="A28" t="str">
            <v xml:space="preserve">Long Beach CCD </v>
          </cell>
          <cell r="C28" t="str">
            <v>Cuyamaca College</v>
          </cell>
        </row>
        <row r="29">
          <cell r="A29" t="str">
            <v>Los Angeles CCD</v>
          </cell>
          <cell r="C29" t="str">
            <v>Cypress College</v>
          </cell>
        </row>
        <row r="30">
          <cell r="A30" t="str">
            <v>Los Rios CCD</v>
          </cell>
          <cell r="C30" t="str">
            <v>De Anza College</v>
          </cell>
        </row>
        <row r="31">
          <cell r="A31" t="str">
            <v>Marin CCD</v>
          </cell>
          <cell r="C31" t="str">
            <v>College of the Desert</v>
          </cell>
        </row>
        <row r="32">
          <cell r="A32" t="str">
            <v>Mendocino-Lake CCD</v>
          </cell>
          <cell r="C32" t="str">
            <v>Diablo Valley College</v>
          </cell>
        </row>
        <row r="33">
          <cell r="A33" t="str">
            <v>Merced CCD</v>
          </cell>
          <cell r="C33" t="str">
            <v>East Los Angeles College</v>
          </cell>
        </row>
        <row r="34">
          <cell r="A34" t="str">
            <v>Mira Costa CCD</v>
          </cell>
          <cell r="C34" t="str">
            <v>El Camino College</v>
          </cell>
        </row>
        <row r="35">
          <cell r="A35" t="str">
            <v>Monterey Peninsula CCD</v>
          </cell>
          <cell r="C35" t="str">
            <v>Evergreen Valley College</v>
          </cell>
        </row>
        <row r="36">
          <cell r="A36" t="str">
            <v>Mt. San Antonio CCD</v>
          </cell>
          <cell r="C36" t="str">
            <v>Feather River College</v>
          </cell>
        </row>
        <row r="37">
          <cell r="A37" t="str">
            <v>Mt. San Jacinto CCD</v>
          </cell>
          <cell r="C37" t="str">
            <v>Folsom Lake</v>
          </cell>
        </row>
        <row r="38">
          <cell r="A38" t="str">
            <v>Napa Valley CCD</v>
          </cell>
          <cell r="C38" t="str">
            <v>Foothill College</v>
          </cell>
        </row>
        <row r="39">
          <cell r="A39" t="str">
            <v>North Orange County CCD</v>
          </cell>
          <cell r="C39" t="str">
            <v>Fresno City College</v>
          </cell>
        </row>
        <row r="40">
          <cell r="A40" t="str">
            <v>Ohlone CCD</v>
          </cell>
          <cell r="C40" t="str">
            <v>Fullerton College</v>
          </cell>
        </row>
        <row r="41">
          <cell r="A41" t="str">
            <v>Palo Verde CCD</v>
          </cell>
          <cell r="C41" t="str">
            <v>Gavilan College</v>
          </cell>
        </row>
        <row r="42">
          <cell r="A42" t="str">
            <v>Palomar CCD</v>
          </cell>
          <cell r="C42" t="str">
            <v>Glendale College</v>
          </cell>
        </row>
        <row r="43">
          <cell r="A43" t="str">
            <v>Pasadena Area CCD</v>
          </cell>
          <cell r="C43" t="str">
            <v>Golden West College</v>
          </cell>
        </row>
        <row r="44">
          <cell r="A44" t="str">
            <v>Peralta CCD</v>
          </cell>
          <cell r="C44" t="str">
            <v>Grossmont College</v>
          </cell>
        </row>
        <row r="45">
          <cell r="A45" t="str">
            <v>Rancho Santiago CCD</v>
          </cell>
          <cell r="C45" t="str">
            <v>Hartnell College</v>
          </cell>
        </row>
        <row r="46">
          <cell r="A46" t="str">
            <v>Redwoods CCD</v>
          </cell>
          <cell r="C46" t="str">
            <v>Imperial Valley College</v>
          </cell>
        </row>
        <row r="47">
          <cell r="A47" t="str">
            <v>Rio Hondo CCD</v>
          </cell>
          <cell r="C47" t="str">
            <v>Irvine Valley College</v>
          </cell>
        </row>
        <row r="48">
          <cell r="A48" t="str">
            <v>Riverside CCD</v>
          </cell>
          <cell r="C48" t="str">
            <v>Lake Tahoe College</v>
          </cell>
        </row>
        <row r="49">
          <cell r="A49" t="str">
            <v>San Bernardino CCD</v>
          </cell>
          <cell r="C49" t="str">
            <v>Laney College</v>
          </cell>
        </row>
        <row r="50">
          <cell r="A50" t="str">
            <v>San Diego CCD</v>
          </cell>
          <cell r="C50" t="str">
            <v>Las Positas College</v>
          </cell>
        </row>
        <row r="51">
          <cell r="A51" t="str">
            <v>San Francisco CCD</v>
          </cell>
          <cell r="C51" t="str">
            <v>Lassen College</v>
          </cell>
        </row>
        <row r="52">
          <cell r="A52" t="str">
            <v>San Joaquin Delta CCD</v>
          </cell>
          <cell r="C52" t="str">
            <v>Long Beach City College</v>
          </cell>
        </row>
        <row r="53">
          <cell r="A53" t="str">
            <v>San Jose-Evergreen CCD</v>
          </cell>
          <cell r="C53" t="str">
            <v>Los Angeles City College</v>
          </cell>
        </row>
        <row r="54">
          <cell r="A54" t="str">
            <v>San Luis Obispo CCD</v>
          </cell>
          <cell r="C54" t="str">
            <v>Los Angeles Harbor College</v>
          </cell>
        </row>
        <row r="55">
          <cell r="A55" t="str">
            <v>San Mateo CCD</v>
          </cell>
          <cell r="C55" t="str">
            <v>Los Angeles Mission College</v>
          </cell>
        </row>
        <row r="56">
          <cell r="A56" t="str">
            <v>Santa Barbara CCD</v>
          </cell>
          <cell r="C56" t="str">
            <v>Los Angeles Pierce College</v>
          </cell>
        </row>
        <row r="57">
          <cell r="A57" t="str">
            <v>Santa Clarita CCD</v>
          </cell>
          <cell r="C57" t="str">
            <v>Los Angeles Southwest College</v>
          </cell>
        </row>
        <row r="58">
          <cell r="A58" t="str">
            <v>Santa Monica CCD</v>
          </cell>
          <cell r="C58" t="str">
            <v>Los Angeles Trade-Tech College</v>
          </cell>
        </row>
        <row r="59">
          <cell r="A59" t="str">
            <v>Sequoias CCD</v>
          </cell>
          <cell r="C59" t="str">
            <v>Los Angeles Valley College</v>
          </cell>
        </row>
        <row r="60">
          <cell r="A60" t="str">
            <v>Shasta-Tehama-Trinity CCD</v>
          </cell>
          <cell r="C60" t="str">
            <v>Los Medanos College</v>
          </cell>
        </row>
        <row r="61">
          <cell r="A61" t="str">
            <v>Sierra CCD</v>
          </cell>
          <cell r="C61" t="str">
            <v>Marin College</v>
          </cell>
        </row>
        <row r="62">
          <cell r="A62" t="str">
            <v>Siskiyou Joint CCD</v>
          </cell>
          <cell r="C62" t="str">
            <v>Mendocino College</v>
          </cell>
        </row>
        <row r="63">
          <cell r="A63" t="str">
            <v>Solano CCD</v>
          </cell>
          <cell r="C63" t="str">
            <v>Merced College</v>
          </cell>
        </row>
        <row r="64">
          <cell r="A64" t="str">
            <v>Sonoma County CCD</v>
          </cell>
          <cell r="C64" t="str">
            <v>Merritt College</v>
          </cell>
        </row>
        <row r="65">
          <cell r="A65" t="str">
            <v>South Orange County CCD</v>
          </cell>
          <cell r="C65" t="str">
            <v>Mira Costa College</v>
          </cell>
        </row>
        <row r="66">
          <cell r="A66" t="str">
            <v>Southwestern CCD</v>
          </cell>
          <cell r="C66" t="str">
            <v>Mission College</v>
          </cell>
        </row>
        <row r="67">
          <cell r="A67" t="str">
            <v>State Center CCD</v>
          </cell>
          <cell r="C67" t="str">
            <v>Modesto Junior College</v>
          </cell>
        </row>
        <row r="68">
          <cell r="A68" t="str">
            <v>Ventura CCD</v>
          </cell>
          <cell r="C68" t="str">
            <v>Monterey Peninsula College</v>
          </cell>
        </row>
        <row r="69">
          <cell r="A69" t="str">
            <v>Victor Valley CCD</v>
          </cell>
          <cell r="C69" t="str">
            <v>Moorpark College</v>
          </cell>
        </row>
        <row r="70">
          <cell r="A70" t="str">
            <v>West Hills CCD</v>
          </cell>
          <cell r="C70" t="str">
            <v>Moreno Valley College</v>
          </cell>
        </row>
        <row r="71">
          <cell r="A71" t="str">
            <v>West Kern CCD</v>
          </cell>
          <cell r="C71" t="str">
            <v>Mt. San Antonio College</v>
          </cell>
        </row>
        <row r="72">
          <cell r="A72" t="str">
            <v>West Valley CCD</v>
          </cell>
          <cell r="C72" t="str">
            <v>Mt. San Jacinto College</v>
          </cell>
        </row>
        <row r="73">
          <cell r="A73" t="str">
            <v>Yosemite CCD</v>
          </cell>
          <cell r="C73" t="str">
            <v>Napa College</v>
          </cell>
        </row>
        <row r="74">
          <cell r="A74" t="str">
            <v>Yuba CCD</v>
          </cell>
          <cell r="C74" t="str">
            <v>Norco College</v>
          </cell>
        </row>
        <row r="75">
          <cell r="C75" t="str">
            <v>North Orange School of Coninuing Ed</v>
          </cell>
        </row>
        <row r="76">
          <cell r="C76" t="str">
            <v>Ohlone College</v>
          </cell>
        </row>
        <row r="77">
          <cell r="C77" t="str">
            <v>Orange Coast College</v>
          </cell>
        </row>
        <row r="78">
          <cell r="C78" t="str">
            <v>Oxnard College</v>
          </cell>
        </row>
        <row r="79">
          <cell r="C79" t="str">
            <v>Palo Verde College</v>
          </cell>
        </row>
        <row r="80">
          <cell r="C80" t="str">
            <v>Palomar College</v>
          </cell>
        </row>
        <row r="81">
          <cell r="C81" t="str">
            <v>Pasadena City College</v>
          </cell>
        </row>
        <row r="82">
          <cell r="C82" t="str">
            <v>Porterville College</v>
          </cell>
        </row>
        <row r="83">
          <cell r="C83" t="str">
            <v>College of the Redwoods</v>
          </cell>
        </row>
        <row r="84">
          <cell r="C84" t="str">
            <v>Reedley College</v>
          </cell>
        </row>
        <row r="85">
          <cell r="C85" t="str">
            <v>Rio Hondo College</v>
          </cell>
        </row>
        <row r="86">
          <cell r="C86" t="str">
            <v>Riverside College</v>
          </cell>
        </row>
        <row r="87">
          <cell r="C87" t="str">
            <v>Sacramento City College</v>
          </cell>
        </row>
        <row r="88">
          <cell r="C88" t="str">
            <v>Saddleback College</v>
          </cell>
        </row>
        <row r="89">
          <cell r="C89" t="str">
            <v>San Bernardino Valley College</v>
          </cell>
        </row>
        <row r="90">
          <cell r="C90" t="str">
            <v>San Diego City College</v>
          </cell>
        </row>
        <row r="91">
          <cell r="C91" t="str">
            <v>San Diego Mesa College</v>
          </cell>
        </row>
        <row r="92">
          <cell r="C92" t="str">
            <v>San Diego Miramar College</v>
          </cell>
        </row>
        <row r="93">
          <cell r="C93" t="str">
            <v>San Diego Continuing Education</v>
          </cell>
        </row>
        <row r="94">
          <cell r="C94" t="str">
            <v>San Francisco City College</v>
          </cell>
        </row>
        <row r="95">
          <cell r="C95" t="str">
            <v>San Joaquin Delta College</v>
          </cell>
        </row>
        <row r="96">
          <cell r="C96" t="str">
            <v>San Jose City College</v>
          </cell>
        </row>
        <row r="97">
          <cell r="C97" t="str">
            <v>College of San Mateo</v>
          </cell>
        </row>
        <row r="98">
          <cell r="C98" t="str">
            <v>Santa Ana College</v>
          </cell>
        </row>
        <row r="99">
          <cell r="C99" t="str">
            <v>Santa Barbara City College</v>
          </cell>
        </row>
        <row r="100">
          <cell r="C100" t="str">
            <v>Santa Monica College</v>
          </cell>
        </row>
        <row r="101">
          <cell r="C101" t="str">
            <v>Santa Rosa Junior College</v>
          </cell>
        </row>
        <row r="102">
          <cell r="C102" t="str">
            <v>Santiago Canyon College</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Alloc_Dist's&amp;Coll's"/>
      <sheetName val="Alloc_LC's"/>
      <sheetName val="Values"/>
      <sheetName val="Worksheet"/>
      <sheetName val="Instructions"/>
      <sheetName val="Crosswalk"/>
      <sheetName val="SR0748D"/>
      <sheetName val="Code"/>
      <sheetName val="320_160503"/>
      <sheetName val="320_161130upd"/>
      <sheetName val="320_161215upd"/>
      <sheetName val="Comparison"/>
    </sheetNames>
    <sheetDataSet>
      <sheetData sheetId="0"/>
      <sheetData sheetId="1"/>
      <sheetData sheetId="2"/>
      <sheetData sheetId="3"/>
      <sheetData sheetId="4">
        <row r="113">
          <cell r="V113">
            <v>565209.30002684949</v>
          </cell>
        </row>
        <row r="114">
          <cell r="V114">
            <v>470598.68792551995</v>
          </cell>
        </row>
        <row r="115">
          <cell r="V115">
            <v>598815.4463199015</v>
          </cell>
        </row>
        <row r="116">
          <cell r="V116">
            <v>205314.34462320595</v>
          </cell>
        </row>
      </sheetData>
      <sheetData sheetId="5"/>
      <sheetData sheetId="6"/>
      <sheetData sheetId="7">
        <row r="1">
          <cell r="C1" t="str">
            <v>Credit</v>
          </cell>
          <cell r="D1" t="str">
            <v>Credit</v>
          </cell>
          <cell r="E1" t="str">
            <v>Noncredit</v>
          </cell>
          <cell r="F1" t="str">
            <v>Noncredit</v>
          </cell>
        </row>
        <row r="2">
          <cell r="C2" t="str">
            <v>Total</v>
          </cell>
          <cell r="D2" t="str">
            <v>Students &lt; 25</v>
          </cell>
          <cell r="E2" t="str">
            <v>Total</v>
          </cell>
          <cell r="F2" t="str">
            <v>Students &lt; 25</v>
          </cell>
        </row>
        <row r="3">
          <cell r="C3" t="str">
            <v>Basic</v>
          </cell>
          <cell r="D3" t="str">
            <v>Basic</v>
          </cell>
          <cell r="E3" t="str">
            <v>Basic</v>
          </cell>
          <cell r="F3" t="str">
            <v>Basic</v>
          </cell>
        </row>
        <row r="4">
          <cell r="C4" t="str">
            <v>Skills</v>
          </cell>
          <cell r="D4" t="str">
            <v>Skills</v>
          </cell>
          <cell r="E4" t="str">
            <v>Skills</v>
          </cell>
          <cell r="F4" t="str">
            <v>Skills</v>
          </cell>
        </row>
        <row r="5">
          <cell r="B5" t="str">
            <v>College</v>
          </cell>
          <cell r="C5" t="str">
            <v>FTES</v>
          </cell>
          <cell r="D5" t="str">
            <v>FTES</v>
          </cell>
          <cell r="E5" t="str">
            <v>FTES</v>
          </cell>
          <cell r="F5" t="str">
            <v>FTES</v>
          </cell>
        </row>
        <row r="6">
          <cell r="B6" t="str">
            <v>CLOVIS</v>
          </cell>
        </row>
        <row r="7">
          <cell r="B7" t="str">
            <v>ALAMEDA</v>
          </cell>
          <cell r="C7">
            <v>205.2</v>
          </cell>
          <cell r="D7">
            <v>110.4</v>
          </cell>
          <cell r="E7">
            <v>8.1999999999999993</v>
          </cell>
          <cell r="F7">
            <v>5</v>
          </cell>
        </row>
        <row r="8">
          <cell r="B8" t="str">
            <v>ALLAN HANCOCK</v>
          </cell>
          <cell r="C8">
            <v>700.8</v>
          </cell>
          <cell r="D8">
            <v>541.6</v>
          </cell>
          <cell r="E8">
            <v>482.1</v>
          </cell>
          <cell r="F8">
            <v>145.5</v>
          </cell>
        </row>
        <row r="9">
          <cell r="B9" t="str">
            <v>AMERICAN RIVER</v>
          </cell>
          <cell r="C9">
            <v>1426.2</v>
          </cell>
          <cell r="D9">
            <v>688.8</v>
          </cell>
          <cell r="E9">
            <v>40.799999999999997</v>
          </cell>
          <cell r="F9">
            <v>18.8</v>
          </cell>
        </row>
        <row r="10">
          <cell r="B10" t="str">
            <v>ANTELOPE VALLEY</v>
          </cell>
          <cell r="C10">
            <v>1474.6</v>
          </cell>
          <cell r="D10">
            <v>902.8</v>
          </cell>
          <cell r="E10">
            <v>0.3</v>
          </cell>
          <cell r="F10">
            <v>0.1</v>
          </cell>
        </row>
        <row r="11">
          <cell r="B11" t="str">
            <v>BAKERSFIELD</v>
          </cell>
          <cell r="C11">
            <v>1740.1</v>
          </cell>
          <cell r="D11">
            <v>1331.2</v>
          </cell>
          <cell r="E11">
            <v>39.700000000000003</v>
          </cell>
          <cell r="F11">
            <v>24.2</v>
          </cell>
        </row>
        <row r="12">
          <cell r="B12" t="str">
            <v>BARSTOW</v>
          </cell>
          <cell r="C12">
            <v>163.5</v>
          </cell>
          <cell r="D12">
            <v>84.6</v>
          </cell>
          <cell r="E12">
            <v>35.6</v>
          </cell>
          <cell r="F12">
            <v>14.8</v>
          </cell>
        </row>
        <row r="13">
          <cell r="B13" t="str">
            <v>BERKELEY CITY</v>
          </cell>
          <cell r="C13">
            <v>173.6</v>
          </cell>
          <cell r="D13">
            <v>128.30000000000001</v>
          </cell>
          <cell r="E13">
            <v>0</v>
          </cell>
          <cell r="F13">
            <v>0</v>
          </cell>
        </row>
        <row r="14">
          <cell r="B14" t="str">
            <v>BUTTE</v>
          </cell>
          <cell r="C14">
            <v>225.9</v>
          </cell>
          <cell r="D14">
            <v>154.4</v>
          </cell>
          <cell r="E14">
            <v>667.8</v>
          </cell>
          <cell r="F14">
            <v>139</v>
          </cell>
        </row>
        <row r="15">
          <cell r="B15" t="str">
            <v>CABRILLO</v>
          </cell>
          <cell r="C15">
            <v>339.3</v>
          </cell>
          <cell r="D15">
            <v>225.4</v>
          </cell>
          <cell r="E15">
            <v>98.3</v>
          </cell>
          <cell r="F15">
            <v>55.5</v>
          </cell>
        </row>
        <row r="16">
          <cell r="B16" t="str">
            <v>CANADA</v>
          </cell>
          <cell r="C16">
            <v>590</v>
          </cell>
          <cell r="D16">
            <v>257.10000000000002</v>
          </cell>
          <cell r="E16">
            <v>33.700000000000003</v>
          </cell>
          <cell r="F16">
            <v>17.600000000000001</v>
          </cell>
        </row>
        <row r="17">
          <cell r="B17" t="str">
            <v>CANYONS</v>
          </cell>
          <cell r="C17">
            <v>1006.3</v>
          </cell>
          <cell r="D17">
            <v>836.7</v>
          </cell>
          <cell r="E17">
            <v>365.2</v>
          </cell>
          <cell r="F17">
            <v>180.6</v>
          </cell>
        </row>
        <row r="18">
          <cell r="B18" t="str">
            <v>CERRITOS</v>
          </cell>
          <cell r="C18">
            <v>2123.6</v>
          </cell>
          <cell r="D18">
            <v>1707.1</v>
          </cell>
          <cell r="E18">
            <v>391.8</v>
          </cell>
          <cell r="F18">
            <v>162.80000000000001</v>
          </cell>
        </row>
        <row r="19">
          <cell r="B19" t="str">
            <v>CERRO COSO</v>
          </cell>
          <cell r="C19">
            <v>127.7</v>
          </cell>
          <cell r="D19">
            <v>81.599999999999994</v>
          </cell>
          <cell r="E19">
            <v>8.1999999999999993</v>
          </cell>
          <cell r="F19">
            <v>3.7</v>
          </cell>
        </row>
        <row r="20">
          <cell r="B20" t="str">
            <v>CHABOT HAYWARD</v>
          </cell>
          <cell r="C20">
            <v>738.5</v>
          </cell>
          <cell r="D20">
            <v>491.6</v>
          </cell>
          <cell r="E20">
            <v>93.2</v>
          </cell>
          <cell r="F20">
            <v>51.8</v>
          </cell>
        </row>
        <row r="21">
          <cell r="B21" t="str">
            <v>CHAFFEY</v>
          </cell>
          <cell r="C21">
            <v>754.1</v>
          </cell>
          <cell r="D21">
            <v>509.3</v>
          </cell>
          <cell r="E21">
            <v>306.8</v>
          </cell>
          <cell r="F21">
            <v>98.7</v>
          </cell>
        </row>
        <row r="22">
          <cell r="B22" t="str">
            <v>CITRUS</v>
          </cell>
          <cell r="C22">
            <v>1259.3</v>
          </cell>
          <cell r="D22">
            <v>1024.4000000000001</v>
          </cell>
          <cell r="E22">
            <v>313.8</v>
          </cell>
          <cell r="F22">
            <v>221.8</v>
          </cell>
        </row>
        <row r="23">
          <cell r="B23" t="str">
            <v>COASTLINE</v>
          </cell>
          <cell r="C23">
            <v>511.7</v>
          </cell>
          <cell r="D23">
            <v>103.8</v>
          </cell>
          <cell r="E23">
            <v>164.8</v>
          </cell>
          <cell r="F23">
            <v>28.8</v>
          </cell>
        </row>
        <row r="24">
          <cell r="B24" t="str">
            <v>COLUMBIA</v>
          </cell>
          <cell r="C24">
            <v>32.1</v>
          </cell>
          <cell r="D24">
            <v>19</v>
          </cell>
          <cell r="E24">
            <v>11.6</v>
          </cell>
          <cell r="F24">
            <v>3.6</v>
          </cell>
        </row>
        <row r="25">
          <cell r="B25" t="str">
            <v>COMPTON</v>
          </cell>
          <cell r="C25">
            <v>551.6</v>
          </cell>
          <cell r="D25">
            <v>371.6</v>
          </cell>
          <cell r="E25">
            <v>0</v>
          </cell>
          <cell r="F25">
            <v>0</v>
          </cell>
        </row>
        <row r="26">
          <cell r="B26" t="str">
            <v>CONTRA COSTA</v>
          </cell>
          <cell r="C26">
            <v>510.5</v>
          </cell>
          <cell r="D26">
            <v>333.3</v>
          </cell>
          <cell r="E26">
            <v>38.200000000000003</v>
          </cell>
          <cell r="F26">
            <v>26.1</v>
          </cell>
        </row>
        <row r="27">
          <cell r="B27" t="str">
            <v>COPPER MOUNTAIN</v>
          </cell>
          <cell r="C27">
            <v>259.5</v>
          </cell>
          <cell r="D27">
            <v>156.19999999999999</v>
          </cell>
          <cell r="E27">
            <v>76.8</v>
          </cell>
          <cell r="F27">
            <v>44.6</v>
          </cell>
        </row>
        <row r="28">
          <cell r="B28" t="str">
            <v>COSUMNES RIVER</v>
          </cell>
          <cell r="C28">
            <v>537.79999999999995</v>
          </cell>
          <cell r="D28">
            <v>271.3</v>
          </cell>
          <cell r="E28">
            <v>0.4</v>
          </cell>
          <cell r="F28">
            <v>0.1</v>
          </cell>
        </row>
        <row r="29">
          <cell r="B29" t="str">
            <v>CRAFTON HILLS</v>
          </cell>
          <cell r="C29">
            <v>300.2</v>
          </cell>
          <cell r="D29">
            <v>245</v>
          </cell>
          <cell r="E29">
            <v>34.4</v>
          </cell>
          <cell r="F29">
            <v>26.4</v>
          </cell>
        </row>
        <row r="30">
          <cell r="B30" t="str">
            <v>CUESTA</v>
          </cell>
          <cell r="C30">
            <v>241</v>
          </cell>
          <cell r="D30">
            <v>119.8</v>
          </cell>
          <cell r="E30">
            <v>235.9</v>
          </cell>
          <cell r="F30">
            <v>137.69999999999999</v>
          </cell>
        </row>
        <row r="31">
          <cell r="B31" t="str">
            <v>CUYAMACA</v>
          </cell>
          <cell r="C31">
            <v>735.7</v>
          </cell>
          <cell r="D31">
            <v>380.3</v>
          </cell>
          <cell r="E31">
            <v>29.1</v>
          </cell>
          <cell r="F31">
            <v>5</v>
          </cell>
        </row>
        <row r="32">
          <cell r="B32" t="str">
            <v>CYPRESS</v>
          </cell>
          <cell r="C32">
            <v>1009.2</v>
          </cell>
          <cell r="D32">
            <v>827.7</v>
          </cell>
          <cell r="E32">
            <v>0</v>
          </cell>
          <cell r="F32">
            <v>0</v>
          </cell>
        </row>
        <row r="33">
          <cell r="B33" t="str">
            <v>DEANZA</v>
          </cell>
          <cell r="C33">
            <v>2419.9</v>
          </cell>
          <cell r="D33">
            <v>1637.8</v>
          </cell>
          <cell r="E33">
            <v>0</v>
          </cell>
          <cell r="F33">
            <v>0</v>
          </cell>
        </row>
        <row r="34">
          <cell r="B34" t="str">
            <v>DESERT</v>
          </cell>
          <cell r="C34">
            <v>881.3</v>
          </cell>
          <cell r="D34">
            <v>700.2</v>
          </cell>
          <cell r="E34">
            <v>546.9</v>
          </cell>
          <cell r="F34">
            <v>103.1</v>
          </cell>
        </row>
        <row r="35">
          <cell r="B35" t="str">
            <v>DIABLO VALLEY</v>
          </cell>
          <cell r="C35">
            <v>733.2</v>
          </cell>
          <cell r="D35">
            <v>428.3</v>
          </cell>
          <cell r="E35">
            <v>0</v>
          </cell>
          <cell r="F35">
            <v>0</v>
          </cell>
        </row>
        <row r="36">
          <cell r="B36" t="str">
            <v>EAST LA</v>
          </cell>
          <cell r="C36">
            <v>1194.9000000000001</v>
          </cell>
          <cell r="D36">
            <v>947.2</v>
          </cell>
          <cell r="E36">
            <v>1183.4000000000001</v>
          </cell>
          <cell r="F36">
            <v>849.5</v>
          </cell>
        </row>
        <row r="37">
          <cell r="B37" t="str">
            <v>EL CAMINO</v>
          </cell>
          <cell r="C37">
            <v>874.1</v>
          </cell>
          <cell r="D37">
            <v>701.5</v>
          </cell>
          <cell r="E37">
            <v>5.8</v>
          </cell>
          <cell r="F37">
            <v>4</v>
          </cell>
        </row>
        <row r="38">
          <cell r="B38" t="str">
            <v>EVERYGREEN VALLEY</v>
          </cell>
          <cell r="C38">
            <v>1001</v>
          </cell>
          <cell r="D38">
            <v>532.29999999999995</v>
          </cell>
          <cell r="E38">
            <v>73.8</v>
          </cell>
          <cell r="F38">
            <v>34.9</v>
          </cell>
        </row>
        <row r="39">
          <cell r="B39" t="str">
            <v>FEATHER RIVER</v>
          </cell>
          <cell r="C39">
            <v>67.599999999999994</v>
          </cell>
          <cell r="D39">
            <v>17.399999999999999</v>
          </cell>
          <cell r="E39">
            <v>95.5</v>
          </cell>
          <cell r="F39">
            <v>45.7</v>
          </cell>
        </row>
        <row r="40">
          <cell r="B40" t="str">
            <v>FOLSOM LAKE</v>
          </cell>
          <cell r="C40">
            <v>398.8</v>
          </cell>
          <cell r="D40">
            <v>220.5</v>
          </cell>
          <cell r="E40">
            <v>0</v>
          </cell>
          <cell r="F40">
            <v>0</v>
          </cell>
        </row>
        <row r="41">
          <cell r="B41" t="str">
            <v>FOOTHILL</v>
          </cell>
          <cell r="C41">
            <v>443.3</v>
          </cell>
          <cell r="D41">
            <v>343.7</v>
          </cell>
          <cell r="E41">
            <v>218.1</v>
          </cell>
          <cell r="F41">
            <v>143.5</v>
          </cell>
        </row>
        <row r="42">
          <cell r="B42" t="str">
            <v>FRESNO CITY</v>
          </cell>
          <cell r="C42">
            <v>1243</v>
          </cell>
          <cell r="D42">
            <v>874.2</v>
          </cell>
          <cell r="E42">
            <v>115.9</v>
          </cell>
          <cell r="F42">
            <v>65.8</v>
          </cell>
        </row>
        <row r="43">
          <cell r="B43" t="str">
            <v>FULLERTON</v>
          </cell>
          <cell r="C43">
            <v>2158.6</v>
          </cell>
          <cell r="D43">
            <v>1835.5</v>
          </cell>
          <cell r="E43">
            <v>0</v>
          </cell>
          <cell r="F43">
            <v>0</v>
          </cell>
        </row>
        <row r="44">
          <cell r="B44" t="str">
            <v>GAVILAN</v>
          </cell>
          <cell r="C44">
            <v>529.5</v>
          </cell>
          <cell r="D44">
            <v>368.8</v>
          </cell>
          <cell r="E44">
            <v>121.7</v>
          </cell>
          <cell r="F44">
            <v>30.3</v>
          </cell>
        </row>
        <row r="45">
          <cell r="B45" t="str">
            <v>GLENDALE</v>
          </cell>
          <cell r="C45">
            <v>954.8</v>
          </cell>
          <cell r="D45">
            <v>563.6</v>
          </cell>
          <cell r="E45">
            <v>1831.4</v>
          </cell>
          <cell r="F45">
            <v>267.60000000000002</v>
          </cell>
        </row>
        <row r="46">
          <cell r="B46" t="str">
            <v>GOLDEN WEST</v>
          </cell>
          <cell r="C46">
            <v>715.2</v>
          </cell>
          <cell r="D46">
            <v>510.3</v>
          </cell>
          <cell r="E46">
            <v>11.8</v>
          </cell>
          <cell r="F46">
            <v>7.2</v>
          </cell>
        </row>
        <row r="47">
          <cell r="B47" t="str">
            <v>GROSSMONT</v>
          </cell>
          <cell r="C47">
            <v>989.4</v>
          </cell>
          <cell r="D47">
            <v>609.4</v>
          </cell>
          <cell r="E47">
            <v>5.7</v>
          </cell>
          <cell r="F47">
            <v>3</v>
          </cell>
        </row>
        <row r="48">
          <cell r="B48" t="str">
            <v>HARTNELL</v>
          </cell>
          <cell r="C48">
            <v>449.1</v>
          </cell>
          <cell r="D48">
            <v>295.7</v>
          </cell>
          <cell r="E48">
            <v>20.2</v>
          </cell>
          <cell r="F48">
            <v>6.1</v>
          </cell>
        </row>
        <row r="49">
          <cell r="B49" t="str">
            <v>IMPERIAL</v>
          </cell>
          <cell r="C49">
            <v>1211.7</v>
          </cell>
          <cell r="D49">
            <v>756</v>
          </cell>
          <cell r="E49">
            <v>18.3</v>
          </cell>
          <cell r="F49">
            <v>5.3</v>
          </cell>
        </row>
        <row r="50">
          <cell r="B50" t="str">
            <v>IRVINE</v>
          </cell>
          <cell r="C50">
            <v>923</v>
          </cell>
          <cell r="D50">
            <v>608.6</v>
          </cell>
          <cell r="E50">
            <v>122.4</v>
          </cell>
          <cell r="F50">
            <v>66.099999999999994</v>
          </cell>
        </row>
        <row r="51">
          <cell r="B51" t="str">
            <v>LA CITY</v>
          </cell>
          <cell r="C51">
            <v>788.1</v>
          </cell>
          <cell r="D51">
            <v>334</v>
          </cell>
          <cell r="E51">
            <v>802.4</v>
          </cell>
          <cell r="F51">
            <v>60.1</v>
          </cell>
        </row>
        <row r="52">
          <cell r="B52" t="str">
            <v>LA HARBOR</v>
          </cell>
          <cell r="C52">
            <v>298.3</v>
          </cell>
          <cell r="D52">
            <v>215.7</v>
          </cell>
          <cell r="E52">
            <v>41.8</v>
          </cell>
          <cell r="F52">
            <v>12.6</v>
          </cell>
        </row>
        <row r="53">
          <cell r="B53" t="str">
            <v>LA MISSION</v>
          </cell>
          <cell r="C53">
            <v>397.8</v>
          </cell>
          <cell r="D53">
            <v>216.4</v>
          </cell>
          <cell r="E53">
            <v>293.89999999999998</v>
          </cell>
          <cell r="F53">
            <v>62.4</v>
          </cell>
        </row>
        <row r="54">
          <cell r="B54" t="str">
            <v>LA PIERCE</v>
          </cell>
          <cell r="C54">
            <v>599.29999999999995</v>
          </cell>
          <cell r="D54">
            <v>355.6</v>
          </cell>
          <cell r="E54">
            <v>0</v>
          </cell>
          <cell r="F54">
            <v>0</v>
          </cell>
        </row>
        <row r="55">
          <cell r="B55" t="str">
            <v>LA TRADE</v>
          </cell>
          <cell r="C55">
            <v>970.5</v>
          </cell>
          <cell r="D55">
            <v>533.6</v>
          </cell>
          <cell r="E55">
            <v>518.29999999999995</v>
          </cell>
          <cell r="F55">
            <v>207.2</v>
          </cell>
        </row>
        <row r="56">
          <cell r="B56" t="str">
            <v>LA VALLEY</v>
          </cell>
          <cell r="C56">
            <v>853.8</v>
          </cell>
          <cell r="D56">
            <v>392.8</v>
          </cell>
          <cell r="E56">
            <v>772.5</v>
          </cell>
          <cell r="F56">
            <v>142.19999999999999</v>
          </cell>
        </row>
        <row r="57">
          <cell r="B57" t="str">
            <v>LAKE TAHOE</v>
          </cell>
          <cell r="C57">
            <v>31.5</v>
          </cell>
          <cell r="D57">
            <v>11</v>
          </cell>
          <cell r="E57">
            <v>60.5</v>
          </cell>
          <cell r="F57">
            <v>15.8</v>
          </cell>
        </row>
        <row r="58">
          <cell r="B58" t="str">
            <v>LANEY</v>
          </cell>
          <cell r="C58">
            <v>428.4</v>
          </cell>
          <cell r="D58">
            <v>144.5</v>
          </cell>
          <cell r="E58">
            <v>1.3</v>
          </cell>
          <cell r="F58">
            <v>0.4</v>
          </cell>
        </row>
        <row r="59">
          <cell r="B59" t="str">
            <v>LAS POSITAS</v>
          </cell>
          <cell r="C59">
            <v>646.29999999999995</v>
          </cell>
          <cell r="D59">
            <v>454.3</v>
          </cell>
          <cell r="E59">
            <v>0</v>
          </cell>
          <cell r="F59">
            <v>0</v>
          </cell>
        </row>
        <row r="60">
          <cell r="B60" t="str">
            <v>LASSEN</v>
          </cell>
          <cell r="C60">
            <v>201.4</v>
          </cell>
          <cell r="D60">
            <v>99</v>
          </cell>
          <cell r="E60">
            <v>52.3</v>
          </cell>
          <cell r="F60">
            <v>4.3</v>
          </cell>
        </row>
        <row r="61">
          <cell r="B61" t="str">
            <v>LONG BEACH</v>
          </cell>
          <cell r="C61">
            <v>1578.9</v>
          </cell>
          <cell r="D61">
            <v>1198.0999999999999</v>
          </cell>
          <cell r="E61">
            <v>405.6</v>
          </cell>
          <cell r="F61">
            <v>139.4</v>
          </cell>
        </row>
        <row r="62">
          <cell r="B62" t="str">
            <v>LOS MEDANOS</v>
          </cell>
          <cell r="C62">
            <v>531.5</v>
          </cell>
          <cell r="D62">
            <v>362</v>
          </cell>
          <cell r="E62">
            <v>42.9</v>
          </cell>
          <cell r="F62">
            <v>28.4</v>
          </cell>
        </row>
        <row r="63">
          <cell r="B63" t="str">
            <v>MARIN</v>
          </cell>
          <cell r="C63">
            <v>363.9</v>
          </cell>
          <cell r="D63">
            <v>232.4</v>
          </cell>
          <cell r="E63">
            <v>205</v>
          </cell>
          <cell r="F63">
            <v>52.5</v>
          </cell>
        </row>
        <row r="64">
          <cell r="B64" t="str">
            <v>MENDOCINO</v>
          </cell>
          <cell r="C64">
            <v>217.8</v>
          </cell>
          <cell r="D64">
            <v>162.1</v>
          </cell>
          <cell r="E64">
            <v>79.3</v>
          </cell>
          <cell r="F64">
            <v>32.200000000000003</v>
          </cell>
        </row>
        <row r="65">
          <cell r="B65" t="str">
            <v>MERCED</v>
          </cell>
          <cell r="C65">
            <v>1507.3</v>
          </cell>
          <cell r="D65">
            <v>1212.2</v>
          </cell>
          <cell r="E65">
            <v>714</v>
          </cell>
          <cell r="F65">
            <v>138.80000000000001</v>
          </cell>
        </row>
        <row r="66">
          <cell r="B66" t="str">
            <v>MERRITT</v>
          </cell>
          <cell r="C66">
            <v>182.9</v>
          </cell>
          <cell r="D66">
            <v>93.7</v>
          </cell>
          <cell r="E66">
            <v>4.4000000000000004</v>
          </cell>
          <cell r="F66">
            <v>0.8</v>
          </cell>
        </row>
        <row r="67">
          <cell r="B67" t="str">
            <v>MIRA COSTA</v>
          </cell>
          <cell r="C67">
            <v>461.8</v>
          </cell>
          <cell r="D67">
            <v>304.10000000000002</v>
          </cell>
          <cell r="E67">
            <v>495.9</v>
          </cell>
          <cell r="F67">
            <v>161</v>
          </cell>
        </row>
        <row r="68">
          <cell r="B68" t="str">
            <v>MISSION</v>
          </cell>
          <cell r="C68">
            <v>698.4</v>
          </cell>
          <cell r="D68">
            <v>295.60000000000002</v>
          </cell>
          <cell r="E68">
            <v>39.299999999999997</v>
          </cell>
          <cell r="F68">
            <v>12.4</v>
          </cell>
        </row>
        <row r="69">
          <cell r="B69" t="str">
            <v>MODESTO</v>
          </cell>
          <cell r="C69">
            <v>624.4</v>
          </cell>
          <cell r="D69">
            <v>377.1</v>
          </cell>
          <cell r="E69">
            <v>224.4</v>
          </cell>
          <cell r="F69">
            <v>54.3</v>
          </cell>
        </row>
        <row r="70">
          <cell r="B70" t="str">
            <v>MONTEREY</v>
          </cell>
          <cell r="C70">
            <v>259.10000000000002</v>
          </cell>
          <cell r="D70">
            <v>182.5</v>
          </cell>
          <cell r="E70">
            <v>244</v>
          </cell>
          <cell r="F70">
            <v>104.9</v>
          </cell>
        </row>
        <row r="71">
          <cell r="B71" t="str">
            <v>MOORPARK</v>
          </cell>
          <cell r="C71">
            <v>86.8</v>
          </cell>
          <cell r="D71">
            <v>54.9</v>
          </cell>
          <cell r="E71">
            <v>36</v>
          </cell>
          <cell r="F71">
            <v>26.3</v>
          </cell>
        </row>
        <row r="72">
          <cell r="B72" t="str">
            <v>MORENO VALLEY</v>
          </cell>
          <cell r="C72">
            <v>859.6</v>
          </cell>
          <cell r="D72">
            <v>645.79999999999995</v>
          </cell>
          <cell r="E72">
            <v>83.5</v>
          </cell>
          <cell r="F72">
            <v>43.8</v>
          </cell>
        </row>
        <row r="73">
          <cell r="B73" t="str">
            <v>MT SAN ANTONIO</v>
          </cell>
          <cell r="C73">
            <v>2046.8</v>
          </cell>
          <cell r="D73">
            <v>1607.4</v>
          </cell>
          <cell r="E73">
            <v>5100</v>
          </cell>
          <cell r="F73">
            <v>3415.5</v>
          </cell>
        </row>
        <row r="74">
          <cell r="B74" t="str">
            <v>MT. SAN JACINTO</v>
          </cell>
          <cell r="C74">
            <v>388.7</v>
          </cell>
          <cell r="D74">
            <v>244.7</v>
          </cell>
          <cell r="E74">
            <v>594.20000000000005</v>
          </cell>
          <cell r="F74">
            <v>217.9</v>
          </cell>
        </row>
        <row r="75">
          <cell r="B75" t="str">
            <v xml:space="preserve">NAPA </v>
          </cell>
          <cell r="C75">
            <v>319.39999999999998</v>
          </cell>
          <cell r="D75">
            <v>234.8</v>
          </cell>
          <cell r="E75">
            <v>685.2</v>
          </cell>
          <cell r="F75">
            <v>60.7</v>
          </cell>
        </row>
        <row r="76">
          <cell r="B76" t="str">
            <v>NORCO</v>
          </cell>
          <cell r="C76">
            <v>714.6</v>
          </cell>
          <cell r="D76">
            <v>555.9</v>
          </cell>
          <cell r="E76">
            <v>0</v>
          </cell>
          <cell r="F76">
            <v>0</v>
          </cell>
        </row>
        <row r="77">
          <cell r="B77" t="str">
            <v>NORTH ORANGE ADULT</v>
          </cell>
          <cell r="C77">
            <v>0</v>
          </cell>
          <cell r="D77">
            <v>0</v>
          </cell>
          <cell r="E77">
            <v>3042.8</v>
          </cell>
          <cell r="F77">
            <v>617.1</v>
          </cell>
        </row>
        <row r="78">
          <cell r="B78" t="str">
            <v>OHLONE</v>
          </cell>
          <cell r="C78">
            <v>1148.5999999999999</v>
          </cell>
          <cell r="D78">
            <v>895.2</v>
          </cell>
          <cell r="E78">
            <v>0</v>
          </cell>
          <cell r="F78">
            <v>0</v>
          </cell>
        </row>
        <row r="79">
          <cell r="B79" t="str">
            <v>ORANGE COAST</v>
          </cell>
          <cell r="C79">
            <v>558.79999999999995</v>
          </cell>
          <cell r="D79">
            <v>418.6</v>
          </cell>
          <cell r="E79">
            <v>59.7</v>
          </cell>
          <cell r="F79">
            <v>42.3</v>
          </cell>
        </row>
        <row r="80">
          <cell r="B80" t="str">
            <v>OXNARD</v>
          </cell>
          <cell r="C80">
            <v>818.4</v>
          </cell>
          <cell r="D80">
            <v>571.1</v>
          </cell>
          <cell r="E80">
            <v>0</v>
          </cell>
          <cell r="F80">
            <v>0</v>
          </cell>
        </row>
        <row r="81">
          <cell r="B81" t="str">
            <v>PALO VERDE</v>
          </cell>
          <cell r="C81">
            <v>179.2</v>
          </cell>
          <cell r="D81">
            <v>106.9</v>
          </cell>
          <cell r="E81">
            <v>100.3</v>
          </cell>
          <cell r="F81">
            <v>9</v>
          </cell>
        </row>
        <row r="82">
          <cell r="B82" t="str">
            <v>PALOMAR</v>
          </cell>
          <cell r="C82">
            <v>609.6</v>
          </cell>
          <cell r="D82">
            <v>466.6</v>
          </cell>
          <cell r="E82">
            <v>731.4</v>
          </cell>
          <cell r="F82">
            <v>202.7</v>
          </cell>
        </row>
        <row r="83">
          <cell r="B83" t="str">
            <v>PASADENA</v>
          </cell>
          <cell r="C83">
            <v>660</v>
          </cell>
          <cell r="D83">
            <v>505.1</v>
          </cell>
          <cell r="E83">
            <v>1043.5</v>
          </cell>
          <cell r="F83">
            <v>230.5</v>
          </cell>
        </row>
        <row r="84">
          <cell r="B84" t="str">
            <v>PORTERVILLE</v>
          </cell>
          <cell r="C84">
            <v>441.2</v>
          </cell>
          <cell r="D84">
            <v>337.3</v>
          </cell>
          <cell r="E84">
            <v>5.8</v>
          </cell>
          <cell r="F84">
            <v>0.9</v>
          </cell>
        </row>
        <row r="85">
          <cell r="B85" t="str">
            <v>REDWOODS</v>
          </cell>
          <cell r="C85">
            <v>167.8</v>
          </cell>
          <cell r="D85">
            <v>123.7</v>
          </cell>
          <cell r="E85">
            <v>90.1</v>
          </cell>
          <cell r="F85">
            <v>43.8</v>
          </cell>
        </row>
        <row r="86">
          <cell r="B86" t="str">
            <v>REEDLEY COLLEGE</v>
          </cell>
          <cell r="C86">
            <v>646.4</v>
          </cell>
          <cell r="D86">
            <v>503</v>
          </cell>
          <cell r="E86">
            <v>75.3</v>
          </cell>
          <cell r="F86">
            <v>51.5</v>
          </cell>
        </row>
        <row r="87">
          <cell r="B87" t="str">
            <v>RIO HONDO</v>
          </cell>
          <cell r="C87">
            <v>955.8</v>
          </cell>
          <cell r="D87">
            <v>785.8</v>
          </cell>
          <cell r="E87">
            <v>142.19999999999999</v>
          </cell>
          <cell r="F87">
            <v>66.599999999999994</v>
          </cell>
        </row>
        <row r="88">
          <cell r="B88" t="str">
            <v>RIVERSIDE</v>
          </cell>
          <cell r="C88">
            <v>1141.5</v>
          </cell>
          <cell r="D88">
            <v>942.8</v>
          </cell>
          <cell r="E88">
            <v>21.1</v>
          </cell>
          <cell r="F88">
            <v>14.3</v>
          </cell>
        </row>
        <row r="89">
          <cell r="B89" t="str">
            <v>SACRAMENTO CITY</v>
          </cell>
          <cell r="C89">
            <v>995.3</v>
          </cell>
          <cell r="D89">
            <v>563</v>
          </cell>
          <cell r="E89">
            <v>17.2</v>
          </cell>
          <cell r="F89">
            <v>8.5</v>
          </cell>
        </row>
        <row r="90">
          <cell r="B90" t="str">
            <v>SADDLEBACK</v>
          </cell>
          <cell r="C90">
            <v>437.6</v>
          </cell>
          <cell r="D90">
            <v>307.5</v>
          </cell>
          <cell r="E90">
            <v>358.1</v>
          </cell>
          <cell r="F90">
            <v>171.6</v>
          </cell>
        </row>
        <row r="91">
          <cell r="B91" t="str">
            <v>SAN BERNARDINO</v>
          </cell>
          <cell r="C91">
            <v>810.7</v>
          </cell>
          <cell r="D91">
            <v>555.9</v>
          </cell>
          <cell r="E91">
            <v>4.9000000000000004</v>
          </cell>
          <cell r="F91">
            <v>0.6</v>
          </cell>
        </row>
        <row r="92">
          <cell r="B92" t="str">
            <v>SAN DIEGO ADULT</v>
          </cell>
          <cell r="C92">
            <v>0</v>
          </cell>
          <cell r="D92">
            <v>0</v>
          </cell>
          <cell r="E92">
            <v>4585.7</v>
          </cell>
          <cell r="F92">
            <v>760.7</v>
          </cell>
        </row>
        <row r="93">
          <cell r="B93" t="str">
            <v>SAN DIEGO CITY</v>
          </cell>
          <cell r="C93">
            <v>1486.7</v>
          </cell>
          <cell r="D93">
            <v>1023.3</v>
          </cell>
          <cell r="E93">
            <v>160.1</v>
          </cell>
          <cell r="F93">
            <v>82.5</v>
          </cell>
        </row>
        <row r="94">
          <cell r="B94" t="str">
            <v>SAN DIEGO MESA</v>
          </cell>
          <cell r="C94">
            <v>1183.0999999999999</v>
          </cell>
          <cell r="D94">
            <v>879.6</v>
          </cell>
          <cell r="E94">
            <v>125.1</v>
          </cell>
          <cell r="F94">
            <v>85.2</v>
          </cell>
        </row>
        <row r="95">
          <cell r="B95" t="str">
            <v>SAN DIEGO MIRAMAR</v>
          </cell>
          <cell r="C95">
            <v>624.1</v>
          </cell>
          <cell r="D95">
            <v>389.3</v>
          </cell>
          <cell r="E95">
            <v>70.8</v>
          </cell>
          <cell r="F95">
            <v>40.200000000000003</v>
          </cell>
        </row>
        <row r="96">
          <cell r="B96" t="str">
            <v>SAN FRANCISCO</v>
          </cell>
          <cell r="C96">
            <v>966.3</v>
          </cell>
          <cell r="D96">
            <v>630.29999999999995</v>
          </cell>
          <cell r="E96">
            <v>0</v>
          </cell>
          <cell r="F96">
            <v>0</v>
          </cell>
        </row>
        <row r="97">
          <cell r="B97" t="str">
            <v>SAN FRANCISCO CTRS</v>
          </cell>
          <cell r="C97">
            <v>0</v>
          </cell>
          <cell r="D97">
            <v>0</v>
          </cell>
          <cell r="E97">
            <v>5635.7</v>
          </cell>
          <cell r="F97">
            <v>900.9</v>
          </cell>
        </row>
        <row r="98">
          <cell r="B98" t="str">
            <v>SAN JOAQUIN DELTA</v>
          </cell>
          <cell r="C98">
            <v>1002.4</v>
          </cell>
          <cell r="D98">
            <v>690.8</v>
          </cell>
          <cell r="E98">
            <v>147.9</v>
          </cell>
          <cell r="F98">
            <v>98</v>
          </cell>
        </row>
        <row r="99">
          <cell r="B99" t="str">
            <v>SAN JOSE CITY</v>
          </cell>
          <cell r="C99">
            <v>658.9</v>
          </cell>
          <cell r="D99">
            <v>326.5</v>
          </cell>
          <cell r="E99">
            <v>39.700000000000003</v>
          </cell>
          <cell r="F99">
            <v>15.8</v>
          </cell>
        </row>
        <row r="100">
          <cell r="B100" t="str">
            <v>SAN MATEO</v>
          </cell>
          <cell r="C100">
            <v>614.79999999999995</v>
          </cell>
          <cell r="D100">
            <v>434.4</v>
          </cell>
          <cell r="E100">
            <v>5.2</v>
          </cell>
          <cell r="F100">
            <v>4.3</v>
          </cell>
        </row>
        <row r="101">
          <cell r="B101" t="str">
            <v>SANTA ANA</v>
          </cell>
          <cell r="C101">
            <v>1040.3</v>
          </cell>
          <cell r="D101">
            <v>746.7</v>
          </cell>
          <cell r="E101">
            <v>5692.3</v>
          </cell>
          <cell r="F101">
            <v>1381.2</v>
          </cell>
        </row>
        <row r="102">
          <cell r="B102" t="str">
            <v>SANTA BARBARA CONT</v>
          </cell>
          <cell r="C102">
            <v>0</v>
          </cell>
          <cell r="D102">
            <v>0</v>
          </cell>
          <cell r="E102">
            <v>397.4</v>
          </cell>
          <cell r="F102">
            <v>67.900000000000006</v>
          </cell>
        </row>
        <row r="103">
          <cell r="B103" t="str">
            <v>SANTA BARBARA</v>
          </cell>
          <cell r="C103">
            <v>655.20000000000005</v>
          </cell>
          <cell r="D103">
            <v>476.6</v>
          </cell>
          <cell r="E103">
            <v>0</v>
          </cell>
          <cell r="F103">
            <v>0</v>
          </cell>
        </row>
        <row r="104">
          <cell r="B104" t="str">
            <v>SANTA MONICA</v>
          </cell>
          <cell r="C104">
            <v>2274</v>
          </cell>
          <cell r="D104">
            <v>1927.8</v>
          </cell>
          <cell r="E104">
            <v>188</v>
          </cell>
          <cell r="F104">
            <v>32</v>
          </cell>
        </row>
        <row r="105">
          <cell r="B105" t="str">
            <v>SANTA ROSA</v>
          </cell>
          <cell r="C105">
            <v>864.5</v>
          </cell>
          <cell r="D105">
            <v>509.5</v>
          </cell>
          <cell r="E105">
            <v>1933.8</v>
          </cell>
          <cell r="F105">
            <v>316.7</v>
          </cell>
        </row>
        <row r="106">
          <cell r="B106" t="str">
            <v>SANTIAGO CANYON</v>
          </cell>
          <cell r="C106">
            <v>154.30000000000001</v>
          </cell>
          <cell r="D106">
            <v>135.4</v>
          </cell>
          <cell r="E106">
            <v>2015.5</v>
          </cell>
          <cell r="F106">
            <v>773</v>
          </cell>
        </row>
        <row r="107">
          <cell r="B107" t="str">
            <v>SEQUOIAS</v>
          </cell>
          <cell r="C107">
            <v>417</v>
          </cell>
          <cell r="D107">
            <v>286</v>
          </cell>
          <cell r="E107">
            <v>404.1</v>
          </cell>
          <cell r="F107">
            <v>234.8</v>
          </cell>
        </row>
        <row r="108">
          <cell r="B108" t="str">
            <v>SHASTA</v>
          </cell>
          <cell r="C108">
            <v>147.80000000000001</v>
          </cell>
          <cell r="D108">
            <v>80.400000000000006</v>
          </cell>
          <cell r="E108">
            <v>151</v>
          </cell>
          <cell r="F108">
            <v>43.8</v>
          </cell>
        </row>
        <row r="109">
          <cell r="B109" t="str">
            <v>SIERRA</v>
          </cell>
          <cell r="C109">
            <v>598.9</v>
          </cell>
          <cell r="D109">
            <v>291.60000000000002</v>
          </cell>
          <cell r="E109">
            <v>277.8</v>
          </cell>
          <cell r="F109">
            <v>198.6</v>
          </cell>
        </row>
        <row r="110">
          <cell r="B110" t="str">
            <v>SISKIYOUS</v>
          </cell>
          <cell r="C110">
            <v>135.19999999999999</v>
          </cell>
          <cell r="D110">
            <v>88.8</v>
          </cell>
          <cell r="E110">
            <v>379.9</v>
          </cell>
          <cell r="F110">
            <v>56.9</v>
          </cell>
        </row>
        <row r="111">
          <cell r="B111" t="str">
            <v>SKYLINE</v>
          </cell>
          <cell r="C111">
            <v>509.7</v>
          </cell>
          <cell r="D111">
            <v>367.1</v>
          </cell>
          <cell r="E111">
            <v>91.5</v>
          </cell>
          <cell r="F111">
            <v>63</v>
          </cell>
        </row>
        <row r="112">
          <cell r="B112" t="str">
            <v>SOLANO</v>
          </cell>
          <cell r="C112">
            <v>758.5</v>
          </cell>
          <cell r="D112">
            <v>506.3</v>
          </cell>
          <cell r="E112">
            <v>0</v>
          </cell>
          <cell r="F112">
            <v>0</v>
          </cell>
        </row>
        <row r="113">
          <cell r="B113" t="str">
            <v>LA SWEST</v>
          </cell>
          <cell r="C113">
            <v>284.89999999999998</v>
          </cell>
          <cell r="D113">
            <v>168.2</v>
          </cell>
          <cell r="E113">
            <v>544.1</v>
          </cell>
          <cell r="F113">
            <v>59.8</v>
          </cell>
        </row>
        <row r="114">
          <cell r="B114" t="str">
            <v>SOUTHWESTERN</v>
          </cell>
          <cell r="C114">
            <v>1460.3</v>
          </cell>
          <cell r="D114">
            <v>1053.5</v>
          </cell>
          <cell r="E114">
            <v>2.4</v>
          </cell>
          <cell r="F114">
            <v>0.2</v>
          </cell>
        </row>
        <row r="115">
          <cell r="B115" t="str">
            <v>TAFT</v>
          </cell>
          <cell r="C115">
            <v>120.6</v>
          </cell>
          <cell r="D115">
            <v>76.400000000000006</v>
          </cell>
          <cell r="E115">
            <v>17.100000000000001</v>
          </cell>
          <cell r="F115">
            <v>5.5</v>
          </cell>
        </row>
        <row r="116">
          <cell r="B116" t="str">
            <v>VENTURA</v>
          </cell>
          <cell r="C116">
            <v>314.7</v>
          </cell>
          <cell r="D116">
            <v>217.9</v>
          </cell>
          <cell r="E116">
            <v>143.5</v>
          </cell>
          <cell r="F116">
            <v>105.9</v>
          </cell>
        </row>
        <row r="117">
          <cell r="B117" t="str">
            <v>VICTOR VALLEY</v>
          </cell>
          <cell r="C117">
            <v>887.9</v>
          </cell>
          <cell r="D117">
            <v>609.29999999999995</v>
          </cell>
          <cell r="E117">
            <v>50.8</v>
          </cell>
          <cell r="F117">
            <v>5.0999999999999996</v>
          </cell>
        </row>
        <row r="118">
          <cell r="B118" t="str">
            <v>WEST HILLS COALINGA</v>
          </cell>
          <cell r="C118">
            <v>71.599999999999994</v>
          </cell>
          <cell r="D118">
            <v>63.5</v>
          </cell>
          <cell r="E118">
            <v>9.4</v>
          </cell>
          <cell r="F118">
            <v>6.7</v>
          </cell>
        </row>
        <row r="119">
          <cell r="B119" t="str">
            <v>WEST HILLS LEMOORE</v>
          </cell>
          <cell r="C119">
            <v>177.3</v>
          </cell>
          <cell r="D119">
            <v>113.7</v>
          </cell>
          <cell r="E119">
            <v>355.5</v>
          </cell>
          <cell r="F119">
            <v>62</v>
          </cell>
        </row>
        <row r="120">
          <cell r="B120" t="str">
            <v>WEST LA</v>
          </cell>
          <cell r="C120">
            <v>267.60000000000002</v>
          </cell>
          <cell r="D120">
            <v>172.4</v>
          </cell>
          <cell r="E120">
            <v>284.10000000000002</v>
          </cell>
          <cell r="F120">
            <v>156.9</v>
          </cell>
        </row>
        <row r="121">
          <cell r="B121" t="str">
            <v>WEST VALLEY</v>
          </cell>
          <cell r="C121">
            <v>274.7</v>
          </cell>
          <cell r="D121">
            <v>147.80000000000001</v>
          </cell>
          <cell r="E121">
            <v>36.1</v>
          </cell>
          <cell r="F121">
            <v>25.3</v>
          </cell>
        </row>
        <row r="122">
          <cell r="B122" t="str">
            <v>WOODLAND</v>
          </cell>
          <cell r="C122">
            <v>183.2</v>
          </cell>
          <cell r="D122">
            <v>124.8</v>
          </cell>
          <cell r="E122">
            <v>7.1</v>
          </cell>
          <cell r="F122">
            <v>1.4</v>
          </cell>
        </row>
        <row r="123">
          <cell r="B123" t="str">
            <v>YUBA</v>
          </cell>
          <cell r="C123">
            <v>383.2</v>
          </cell>
          <cell r="D123">
            <v>248.1</v>
          </cell>
          <cell r="E123">
            <v>70.8</v>
          </cell>
          <cell r="F123">
            <v>30.8</v>
          </cell>
        </row>
        <row r="125">
          <cell r="C125">
            <v>79072.3</v>
          </cell>
          <cell r="D125">
            <v>54243.000000000029</v>
          </cell>
          <cell r="E125">
            <v>48859.100000000013</v>
          </cell>
          <cell r="F125">
            <v>15112.699999999997</v>
          </cell>
        </row>
      </sheetData>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extranet.cccco.edu/Portals/1/AA/BasicSkills/2017/Copy_of_1516_R1_recalc_v16121517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ric L. Nelson, Ph.D." refreshedDate="42717.534666087966" createdVersion="4" refreshedVersion="4" minRefreshableVersion="3" recordCount="115">
  <cacheSource type="worksheet">
    <worksheetSource ref="V1:X116" sheet="Worksheet" r:id="rId2"/>
  </cacheSource>
  <cacheFields count="3">
    <cacheField name="Allocation" numFmtId="164">
      <sharedItems containsSemiMixedTypes="0" containsString="0" containsNumber="1" minValue="90000" maxValue="18828000"/>
    </cacheField>
    <cacheField name="DistModCaps" numFmtId="0">
      <sharedItems containsBlank="1" count="73">
        <m/>
        <s v="Peralta "/>
        <s v="Allan Hancock"/>
        <s v="Los Rios "/>
        <s v="Antelope Valley           "/>
        <s v="Kern "/>
        <s v="Barstow"/>
        <s v="Butte"/>
        <s v="Cabrillo"/>
        <s v="San Mateo "/>
        <s v="Santa Clarita "/>
        <s v="Cerritos"/>
        <s v="Chabot-Las Positas"/>
        <s v="Chaffey"/>
        <s v="Citrus"/>
        <s v="State Center "/>
        <s v="Coast "/>
        <s v="Yosemite "/>
        <s v="Compton"/>
        <s v="Contra Costa"/>
        <s v="Copper Mt."/>
        <s v="San Bernardino"/>
        <s v="San Luis Obispo"/>
        <s v="Grossmont"/>
        <s v="North Orange"/>
        <s v="Foothill-De Anza"/>
        <s v="Desert"/>
        <s v="Los Angeles"/>
        <s v="El Camino"/>
        <s v="San Jose-Evergreen"/>
        <s v="Feather River"/>
        <s v="Gavilan "/>
        <s v="Glendale"/>
        <s v="Hartnell "/>
        <s v="Imperial "/>
        <s v="South Orange County"/>
        <s v="Lake Tahoe "/>
        <s v="Lassen "/>
        <s v="Long Beach"/>
        <s v="Marin "/>
        <s v="Mendocino Lake"/>
        <s v="Merced "/>
        <s v="Mira Costa"/>
        <s v="West Valley"/>
        <s v="Monterey "/>
        <s v="Ventura "/>
        <s v="Riverside "/>
        <s v="Mt. San Antonio"/>
        <s v="Mt. San Jacinto"/>
        <s v="Napa "/>
        <s v="Ohlone"/>
        <s v="Palo Verde "/>
        <s v="Palomar "/>
        <s v="Pasadena"/>
        <s v="Redwoods"/>
        <s v="Rio Hondo"/>
        <s v="San Diego "/>
        <s v="San Joaquin "/>
        <s v="Rancho Santiago"/>
        <s v="Santa Monica "/>
        <s v="Sonoma "/>
        <s v="Sequoias "/>
        <s v="Shasta"/>
        <s v="Sierra "/>
        <s v="Siskiyou "/>
        <s v="Solano "/>
        <s v="Southwestern "/>
        <s v="West Kern "/>
        <s v="Victor Valley "/>
        <s v="West Hills "/>
        <s v="Yuba "/>
        <s v="San Francisco"/>
        <s v="Santa Barbara"/>
      </sharedItems>
    </cacheField>
    <cacheField name="CollModCaps" numFmtId="0">
      <sharedItems containsBlank="1" count="115">
        <m/>
        <s v="College of Alameda"/>
        <s v="Allan Hancock College"/>
        <s v="American River College"/>
        <s v="Antelope Valley College"/>
        <s v="Bakersfield College"/>
        <s v="Barstow College"/>
        <s v="Berkeley City College"/>
        <s v="Butte College"/>
        <s v="Cabrillo College"/>
        <s v="Cañada College"/>
        <s v="College of the Canyons"/>
        <s v="Cerritos College"/>
        <s v="Cerro Coso Community College"/>
        <s v="Chabot College"/>
        <s v="Chaffey College"/>
        <s v="Citrus College"/>
        <s v="Clovis Community College"/>
        <s v="Coastline Community College"/>
        <s v="Columbia College"/>
        <s v="Compton College"/>
        <s v="Contra Costa College"/>
        <s v="Copper Mountain College"/>
        <s v="Cosumnes River College"/>
        <s v="Crafton Hills College"/>
        <s v="Cuesta College"/>
        <s v="Cuyamaca College"/>
        <s v="Cypress College"/>
        <s v="De Anza College"/>
        <s v="College of the Desert"/>
        <s v="Diablo Valley College"/>
        <s v="East Los Angeles College"/>
        <s v="El Camino College"/>
        <s v="Evergreen Valley College"/>
        <s v="Feather River College"/>
        <s v="Folsom Lake College"/>
        <s v="Foothill College"/>
        <s v="Fresno City College"/>
        <s v="Gavilan College"/>
        <s v="Glendale Community College"/>
        <s v="Golden West College"/>
        <s v="Grossmont College"/>
        <s v="Hartnell College"/>
        <s v="Imperial Valley College"/>
        <s v="Irvine Valley College"/>
        <s v="Los Angeles City College"/>
        <s v="Los Angeles Harbor College"/>
        <s v="Los Angeles Mission College"/>
        <s v="Los Angeles Pierce College"/>
        <s v="Los Angeles Southwest College"/>
        <s v="Los Angeles Trade-Tech College"/>
        <s v="Los Angeles Valley College"/>
        <s v="Lake Tahoe Community College"/>
        <s v="Laney College"/>
        <s v="Las Positas College"/>
        <s v="Lassen College"/>
        <s v="Long Beach City College"/>
        <s v="Los Medanos College"/>
        <s v="College of Marin"/>
        <s v="Mendocino College"/>
        <s v="Merced College"/>
        <s v="Merritt College"/>
        <s v="MiraCosta College"/>
        <s v="Mission College"/>
        <s v="Modesto College"/>
        <s v="Monterey Peninsula College"/>
        <s v="Moorpark College"/>
        <s v="Moreno Valley College"/>
        <s v="Mt. San Antonio College"/>
        <s v="Mt. San Jacinto College"/>
        <s v="Napa Valley College"/>
        <s v="Norco College"/>
        <s v="Ohlone College"/>
        <s v="Orange Coast College"/>
        <s v="Oxnard College"/>
        <s v="Palo Verde College"/>
        <s v="Palomar College"/>
        <s v="Pasadena City College"/>
        <s v="Porterville College"/>
        <s v="College of the Redwoods"/>
        <s v="Reedley College"/>
        <s v="Rio Hondo College"/>
        <s v="Riverside City College"/>
        <s v="Sacramento City College"/>
        <s v="Saddleback College"/>
        <s v="San Bernardino Valley College"/>
        <s v="San Diego Mesa College"/>
        <s v="San Diego Miramar College"/>
        <s v="San Joaquin Delta College"/>
        <s v="San Jose City College"/>
        <s v="College of San Mateo"/>
        <s v="Santa Ana College"/>
        <s v="Santa Monica College"/>
        <s v="Santa Rosa Junior College"/>
        <s v="Santiago Canyon College"/>
        <s v="College of the Sequoias"/>
        <s v="Shasta College"/>
        <s v="Sierra College"/>
        <s v="College of the Siskiyous"/>
        <s v="Skyline College"/>
        <s v="Solano Community College"/>
        <s v="Southwestern College"/>
        <s v="Taft College"/>
        <s v="Ventura College"/>
        <s v="Victor Valley College"/>
        <s v="West Hills College Coalinga"/>
        <s v="West Hills College Lemoore"/>
        <s v="West Los Angeles College"/>
        <s v="West Valley College"/>
        <s v="Woodland Community College"/>
        <s v="Yuba College"/>
        <s v="Fullerton College"/>
        <s v="San Diego City College"/>
        <s v="City College of San Francisco"/>
        <s v="Santa Barbara City Colleg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
  <r>
    <n v="18828000"/>
    <x v="0"/>
    <x v="0"/>
  </r>
  <r>
    <n v="90000"/>
    <x v="1"/>
    <x v="1"/>
  </r>
  <r>
    <n v="151153.62861508326"/>
    <x v="2"/>
    <x v="2"/>
  </r>
  <r>
    <n v="205008.46559231405"/>
    <x v="3"/>
    <x v="3"/>
  </r>
  <r>
    <n v="202189.39647460222"/>
    <x v="4"/>
    <x v="4"/>
  </r>
  <r>
    <n v="314107.51954415778"/>
    <x v="5"/>
    <x v="5"/>
  </r>
  <r>
    <n v="90000"/>
    <x v="6"/>
    <x v="6"/>
  </r>
  <r>
    <n v="90000"/>
    <x v="1"/>
    <x v="7"/>
  </r>
  <r>
    <n v="90000"/>
    <x v="7"/>
    <x v="8"/>
  </r>
  <r>
    <n v="90000"/>
    <x v="8"/>
    <x v="9"/>
  </r>
  <r>
    <n v="90000"/>
    <x v="9"/>
    <x v="10"/>
  </r>
  <r>
    <n v="140754.66109815447"/>
    <x v="10"/>
    <x v="11"/>
  </r>
  <r>
    <n v="366494.13732780947"/>
    <x v="11"/>
    <x v="12"/>
  </r>
  <r>
    <n v="90000"/>
    <x v="5"/>
    <x v="13"/>
  </r>
  <r>
    <n v="115818.81827832156"/>
    <x v="12"/>
    <x v="14"/>
  </r>
  <r>
    <n v="156414.88519087972"/>
    <x v="13"/>
    <x v="15"/>
  </r>
  <r>
    <n v="253238.68419065964"/>
    <x v="14"/>
    <x v="16"/>
  </r>
  <r>
    <n v="90000"/>
    <x v="15"/>
    <x v="17"/>
  </r>
  <r>
    <n v="90000"/>
    <x v="16"/>
    <x v="18"/>
  </r>
  <r>
    <n v="90000"/>
    <x v="17"/>
    <x v="19"/>
  </r>
  <r>
    <n v="90000"/>
    <x v="18"/>
    <x v="20"/>
  </r>
  <r>
    <n v="90000"/>
    <x v="19"/>
    <x v="21"/>
  </r>
  <r>
    <n v="90000"/>
    <x v="20"/>
    <x v="22"/>
  </r>
  <r>
    <n v="90000"/>
    <x v="3"/>
    <x v="23"/>
  </r>
  <r>
    <n v="90000"/>
    <x v="21"/>
    <x v="24"/>
  </r>
  <r>
    <n v="90000"/>
    <x v="22"/>
    <x v="25"/>
  </r>
  <r>
    <n v="110721.26832311423"/>
    <x v="23"/>
    <x v="26"/>
  </r>
  <r>
    <n v="172692.22843257731"/>
    <x v="24"/>
    <x v="27"/>
  </r>
  <r>
    <n v="277918.69763403304"/>
    <x v="25"/>
    <x v="28"/>
  </r>
  <r>
    <n v="127961.89922899901"/>
    <x v="26"/>
    <x v="29"/>
  </r>
  <r>
    <n v="96260.620586083867"/>
    <x v="19"/>
    <x v="30"/>
  </r>
  <r>
    <n v="434219.23571442644"/>
    <x v="27"/>
    <x v="31"/>
  </r>
  <r>
    <n v="153112.02089806832"/>
    <x v="28"/>
    <x v="32"/>
  </r>
  <r>
    <n v="133851.92909776751"/>
    <x v="29"/>
    <x v="33"/>
  </r>
  <r>
    <n v="90000"/>
    <x v="30"/>
    <x v="34"/>
  </r>
  <r>
    <n v="90000"/>
    <x v="3"/>
    <x v="35"/>
  </r>
  <r>
    <n v="125337.04644592498"/>
    <x v="25"/>
    <x v="36"/>
  </r>
  <r>
    <n v="211317.09667800122"/>
    <x v="15"/>
    <x v="37"/>
  </r>
  <r>
    <n v="90000"/>
    <x v="31"/>
    <x v="38"/>
  </r>
  <r>
    <n v="345166.7577466009"/>
    <x v="32"/>
    <x v="39"/>
  </r>
  <r>
    <n v="102871.44283322447"/>
    <x v="16"/>
    <x v="40"/>
  </r>
  <r>
    <n v="156741.81850885806"/>
    <x v="23"/>
    <x v="41"/>
  </r>
  <r>
    <n v="90000"/>
    <x v="33"/>
    <x v="42"/>
  </r>
  <r>
    <n v="171927.46931389256"/>
    <x v="34"/>
    <x v="43"/>
  </r>
  <r>
    <n v="181239.43473794745"/>
    <x v="35"/>
    <x v="44"/>
  </r>
  <r>
    <n v="172596.87796717967"/>
    <x v="27"/>
    <x v="45"/>
  </r>
  <r>
    <n v="90000"/>
    <x v="27"/>
    <x v="46"/>
  </r>
  <r>
    <n v="90000"/>
    <x v="27"/>
    <x v="47"/>
  </r>
  <r>
    <n v="93500.592512283169"/>
    <x v="27"/>
    <x v="48"/>
  </r>
  <r>
    <n v="102873.90457079151"/>
    <x v="27"/>
    <x v="49"/>
  </r>
  <r>
    <n v="136991.01201734971"/>
    <x v="27"/>
    <x v="50"/>
  </r>
  <r>
    <n v="189980.02830945418"/>
    <x v="27"/>
    <x v="51"/>
  </r>
  <r>
    <n v="90000"/>
    <x v="36"/>
    <x v="52"/>
  </r>
  <r>
    <n v="90000"/>
    <x v="1"/>
    <x v="53"/>
  </r>
  <r>
    <n v="90000"/>
    <x v="12"/>
    <x v="54"/>
  </r>
  <r>
    <n v="90000"/>
    <x v="37"/>
    <x v="55"/>
  </r>
  <r>
    <n v="272059.07051991374"/>
    <x v="38"/>
    <x v="56"/>
  </r>
  <r>
    <n v="90000"/>
    <x v="19"/>
    <x v="57"/>
  </r>
  <r>
    <n v="90000"/>
    <x v="39"/>
    <x v="58"/>
  </r>
  <r>
    <n v="90000"/>
    <x v="40"/>
    <x v="59"/>
  </r>
  <r>
    <n v="314220.05255913828"/>
    <x v="41"/>
    <x v="60"/>
  </r>
  <r>
    <n v="90000"/>
    <x v="1"/>
    <x v="61"/>
  </r>
  <r>
    <n v="116838.99804052791"/>
    <x v="42"/>
    <x v="62"/>
  </r>
  <r>
    <n v="94749.816102096243"/>
    <x v="43"/>
    <x v="63"/>
  </r>
  <r>
    <n v="127319.52056037533"/>
    <x v="17"/>
    <x v="64"/>
  </r>
  <r>
    <n v="90000"/>
    <x v="44"/>
    <x v="65"/>
  </r>
  <r>
    <n v="90000"/>
    <x v="45"/>
    <x v="66"/>
  </r>
  <r>
    <n v="139733.45818899677"/>
    <x v="46"/>
    <x v="67"/>
  </r>
  <r>
    <n v="1174024.8975871776"/>
    <x v="47"/>
    <x v="68"/>
  </r>
  <r>
    <n v="133151.84949289766"/>
    <x v="48"/>
    <x v="69"/>
  </r>
  <r>
    <n v="90000"/>
    <x v="49"/>
    <x v="70"/>
  </r>
  <r>
    <n v="122852.94227246405"/>
    <x v="46"/>
    <x v="71"/>
  </r>
  <r>
    <n v="97313.267937662386"/>
    <x v="50"/>
    <x v="72"/>
  </r>
  <r>
    <n v="260777.01966783288"/>
    <x v="16"/>
    <x v="73"/>
  </r>
  <r>
    <n v="107675.3661414778"/>
    <x v="45"/>
    <x v="74"/>
  </r>
  <r>
    <n v="90000"/>
    <x v="51"/>
    <x v="75"/>
  </r>
  <r>
    <n v="176170.34446152078"/>
    <x v="52"/>
    <x v="76"/>
  </r>
  <r>
    <n v="282495.94219687622"/>
    <x v="53"/>
    <x v="77"/>
  </r>
  <r>
    <n v="90000"/>
    <x v="5"/>
    <x v="78"/>
  </r>
  <r>
    <n v="90000"/>
    <x v="54"/>
    <x v="79"/>
  </r>
  <r>
    <n v="104921.80984024683"/>
    <x v="15"/>
    <x v="80"/>
  </r>
  <r>
    <n v="183220.04789416867"/>
    <x v="55"/>
    <x v="81"/>
  </r>
  <r>
    <n v="213652.7220732554"/>
    <x v="46"/>
    <x v="82"/>
  </r>
  <r>
    <n v="132044.24234723503"/>
    <x v="3"/>
    <x v="83"/>
  </r>
  <r>
    <n v="216399.95021713545"/>
    <x v="35"/>
    <x v="84"/>
  </r>
  <r>
    <n v="126328.20490555286"/>
    <x v="21"/>
    <x v="85"/>
  </r>
  <r>
    <n v="339123.34941869491"/>
    <x v="56"/>
    <x v="86"/>
  </r>
  <r>
    <n v="180855.39546145132"/>
    <x v="56"/>
    <x v="87"/>
  </r>
  <r>
    <n v="177605.56220992762"/>
    <x v="57"/>
    <x v="88"/>
  </r>
  <r>
    <n v="90000"/>
    <x v="29"/>
    <x v="89"/>
  </r>
  <r>
    <n v="90000"/>
    <x v="9"/>
    <x v="90"/>
  </r>
  <r>
    <n v="502827.79117545206"/>
    <x v="58"/>
    <x v="91"/>
  </r>
  <r>
    <n v="349594.78964124859"/>
    <x v="59"/>
    <x v="92"/>
  </r>
  <r>
    <n v="143520.16587024592"/>
    <x v="60"/>
    <x v="93"/>
  </r>
  <r>
    <n v="200560.04164171926"/>
    <x v="58"/>
    <x v="94"/>
  </r>
  <r>
    <n v="121757.0921269698"/>
    <x v="61"/>
    <x v="95"/>
  </r>
  <r>
    <n v="90000"/>
    <x v="62"/>
    <x v="96"/>
  </r>
  <r>
    <n v="114712.65774331942"/>
    <x v="63"/>
    <x v="97"/>
  </r>
  <r>
    <n v="90000"/>
    <x v="64"/>
    <x v="98"/>
  </r>
  <r>
    <n v="90000"/>
    <x v="9"/>
    <x v="99"/>
  </r>
  <r>
    <n v="109935.41777361908"/>
    <x v="65"/>
    <x v="100"/>
  </r>
  <r>
    <n v="273720.4304966224"/>
    <x v="66"/>
    <x v="101"/>
  </r>
  <r>
    <n v="90000"/>
    <x v="67"/>
    <x v="102"/>
  </r>
  <r>
    <n v="90000"/>
    <x v="45"/>
    <x v="103"/>
  </r>
  <r>
    <n v="265438.42667014193"/>
    <x v="68"/>
    <x v="104"/>
  </r>
  <r>
    <n v="90000"/>
    <x v="69"/>
    <x v="105"/>
  </r>
  <r>
    <n v="90000"/>
    <x v="69"/>
    <x v="106"/>
  </r>
  <r>
    <n v="90000"/>
    <x v="27"/>
    <x v="107"/>
  </r>
  <r>
    <n v="90000"/>
    <x v="43"/>
    <x v="108"/>
  </r>
  <r>
    <n v="90000"/>
    <x v="70"/>
    <x v="109"/>
  </r>
  <r>
    <n v="90000"/>
    <x v="70"/>
    <x v="110"/>
  </r>
  <r>
    <n v="565209.30002684949"/>
    <x v="24"/>
    <x v="111"/>
  </r>
  <r>
    <n v="470598.68792551995"/>
    <x v="56"/>
    <x v="112"/>
  </r>
  <r>
    <n v="598815.4463199015"/>
    <x v="71"/>
    <x v="113"/>
  </r>
  <r>
    <n v="205314.34462320595"/>
    <x v="72"/>
    <x v="1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rowHeaderCaption="Districts &amp; Colleges">
  <location ref="A6:B193" firstHeaderRow="1" firstDataRow="1" firstDataCol="1"/>
  <pivotFields count="3">
    <pivotField dataField="1" numFmtId="164" showAll="0"/>
    <pivotField axis="axisRow" showAll="0" defaultSubtotal="0">
      <items count="73">
        <item x="2"/>
        <item x="4"/>
        <item x="6"/>
        <item x="7"/>
        <item x="8"/>
        <item x="11"/>
        <item x="12"/>
        <item x="13"/>
        <item x="14"/>
        <item x="16"/>
        <item x="18"/>
        <item x="19"/>
        <item x="20"/>
        <item x="26"/>
        <item x="28"/>
        <item x="30"/>
        <item x="25"/>
        <item x="31"/>
        <item x="32"/>
        <item x="23"/>
        <item x="33"/>
        <item x="34"/>
        <item x="5"/>
        <item x="36"/>
        <item x="37"/>
        <item x="38"/>
        <item x="27"/>
        <item x="3"/>
        <item x="39"/>
        <item x="40"/>
        <item x="41"/>
        <item x="42"/>
        <item x="44"/>
        <item x="47"/>
        <item x="48"/>
        <item x="49"/>
        <item x="24"/>
        <item x="50"/>
        <item x="51"/>
        <item x="52"/>
        <item x="53"/>
        <item x="1"/>
        <item x="58"/>
        <item x="54"/>
        <item x="55"/>
        <item x="46"/>
        <item x="21"/>
        <item x="56"/>
        <item x="71"/>
        <item x="57"/>
        <item x="29"/>
        <item x="22"/>
        <item x="9"/>
        <item x="72"/>
        <item x="10"/>
        <item x="59"/>
        <item x="61"/>
        <item x="62"/>
        <item x="63"/>
        <item x="64"/>
        <item x="65"/>
        <item x="60"/>
        <item x="35"/>
        <item x="66"/>
        <item x="15"/>
        <item x="45"/>
        <item x="68"/>
        <item x="69"/>
        <item x="67"/>
        <item x="43"/>
        <item x="17"/>
        <item x="70"/>
        <item h="1" x="0"/>
      </items>
    </pivotField>
    <pivotField axis="axisRow" showAll="0" defaultSubtotal="0">
      <items count="115">
        <item x="2"/>
        <item x="3"/>
        <item x="4"/>
        <item x="5"/>
        <item x="6"/>
        <item x="7"/>
        <item x="8"/>
        <item x="9"/>
        <item x="10"/>
        <item x="12"/>
        <item x="13"/>
        <item x="14"/>
        <item x="15"/>
        <item x="16"/>
        <item x="113"/>
        <item x="17"/>
        <item x="18"/>
        <item x="1"/>
        <item x="58"/>
        <item x="90"/>
        <item x="11"/>
        <item x="29"/>
        <item x="79"/>
        <item x="95"/>
        <item x="98"/>
        <item x="19"/>
        <item x="20"/>
        <item x="21"/>
        <item x="22"/>
        <item x="23"/>
        <item x="24"/>
        <item x="25"/>
        <item x="26"/>
        <item x="27"/>
        <item x="28"/>
        <item x="30"/>
        <item x="31"/>
        <item x="32"/>
        <item x="33"/>
        <item x="34"/>
        <item x="35"/>
        <item x="36"/>
        <item x="37"/>
        <item x="111"/>
        <item x="38"/>
        <item x="39"/>
        <item x="40"/>
        <item x="41"/>
        <item x="42"/>
        <item x="43"/>
        <item x="44"/>
        <item x="52"/>
        <item x="53"/>
        <item x="54"/>
        <item x="55"/>
        <item x="56"/>
        <item x="45"/>
        <item x="46"/>
        <item x="47"/>
        <item x="48"/>
        <item x="49"/>
        <item x="50"/>
        <item x="51"/>
        <item x="57"/>
        <item x="59"/>
        <item x="60"/>
        <item x="61"/>
        <item x="62"/>
        <item x="63"/>
        <item x="64"/>
        <item x="65"/>
        <item x="66"/>
        <item x="67"/>
        <item x="68"/>
        <item x="69"/>
        <item x="70"/>
        <item x="71"/>
        <item x="72"/>
        <item x="73"/>
        <item x="74"/>
        <item x="75"/>
        <item x="76"/>
        <item x="77"/>
        <item x="78"/>
        <item x="80"/>
        <item x="81"/>
        <item x="82"/>
        <item x="83"/>
        <item x="84"/>
        <item x="85"/>
        <item x="112"/>
        <item x="86"/>
        <item x="87"/>
        <item x="88"/>
        <item x="89"/>
        <item x="91"/>
        <item x="114"/>
        <item x="92"/>
        <item x="93"/>
        <item x="94"/>
        <item x="96"/>
        <item x="97"/>
        <item x="99"/>
        <item x="100"/>
        <item x="101"/>
        <item x="102"/>
        <item x="103"/>
        <item x="104"/>
        <item x="105"/>
        <item x="106"/>
        <item x="107"/>
        <item x="108"/>
        <item x="109"/>
        <item x="110"/>
        <item x="0"/>
      </items>
    </pivotField>
  </pivotFields>
  <rowFields count="2">
    <field x="1"/>
    <field x="2"/>
  </rowFields>
  <rowItems count="187">
    <i>
      <x/>
    </i>
    <i r="1">
      <x/>
    </i>
    <i>
      <x v="1"/>
    </i>
    <i r="1">
      <x v="2"/>
    </i>
    <i>
      <x v="2"/>
    </i>
    <i r="1">
      <x v="4"/>
    </i>
    <i>
      <x v="3"/>
    </i>
    <i r="1">
      <x v="6"/>
    </i>
    <i>
      <x v="4"/>
    </i>
    <i r="1">
      <x v="7"/>
    </i>
    <i>
      <x v="5"/>
    </i>
    <i r="1">
      <x v="9"/>
    </i>
    <i>
      <x v="6"/>
    </i>
    <i r="1">
      <x v="11"/>
    </i>
    <i r="1">
      <x v="53"/>
    </i>
    <i>
      <x v="7"/>
    </i>
    <i r="1">
      <x v="12"/>
    </i>
    <i>
      <x v="8"/>
    </i>
    <i r="1">
      <x v="13"/>
    </i>
    <i>
      <x v="9"/>
    </i>
    <i r="1">
      <x v="16"/>
    </i>
    <i r="1">
      <x v="46"/>
    </i>
    <i r="1">
      <x v="78"/>
    </i>
    <i>
      <x v="10"/>
    </i>
    <i r="1">
      <x v="26"/>
    </i>
    <i>
      <x v="11"/>
    </i>
    <i r="1">
      <x v="27"/>
    </i>
    <i r="1">
      <x v="35"/>
    </i>
    <i r="1">
      <x v="63"/>
    </i>
    <i>
      <x v="12"/>
    </i>
    <i r="1">
      <x v="28"/>
    </i>
    <i>
      <x v="13"/>
    </i>
    <i r="1">
      <x v="21"/>
    </i>
    <i>
      <x v="14"/>
    </i>
    <i r="1">
      <x v="37"/>
    </i>
    <i>
      <x v="15"/>
    </i>
    <i r="1">
      <x v="39"/>
    </i>
    <i>
      <x v="16"/>
    </i>
    <i r="1">
      <x v="34"/>
    </i>
    <i r="1">
      <x v="41"/>
    </i>
    <i>
      <x v="17"/>
    </i>
    <i r="1">
      <x v="44"/>
    </i>
    <i>
      <x v="18"/>
    </i>
    <i r="1">
      <x v="45"/>
    </i>
    <i>
      <x v="19"/>
    </i>
    <i r="1">
      <x v="32"/>
    </i>
    <i r="1">
      <x v="47"/>
    </i>
    <i>
      <x v="20"/>
    </i>
    <i r="1">
      <x v="48"/>
    </i>
    <i>
      <x v="21"/>
    </i>
    <i r="1">
      <x v="49"/>
    </i>
    <i>
      <x v="22"/>
    </i>
    <i r="1">
      <x v="3"/>
    </i>
    <i r="1">
      <x v="10"/>
    </i>
    <i r="1">
      <x v="83"/>
    </i>
    <i>
      <x v="23"/>
    </i>
    <i r="1">
      <x v="51"/>
    </i>
    <i>
      <x v="24"/>
    </i>
    <i r="1">
      <x v="54"/>
    </i>
    <i>
      <x v="25"/>
    </i>
    <i r="1">
      <x v="55"/>
    </i>
    <i>
      <x v="26"/>
    </i>
    <i r="1">
      <x v="36"/>
    </i>
    <i r="1">
      <x v="56"/>
    </i>
    <i r="1">
      <x v="57"/>
    </i>
    <i r="1">
      <x v="58"/>
    </i>
    <i r="1">
      <x v="59"/>
    </i>
    <i r="1">
      <x v="60"/>
    </i>
    <i r="1">
      <x v="61"/>
    </i>
    <i r="1">
      <x v="62"/>
    </i>
    <i r="1">
      <x v="110"/>
    </i>
    <i>
      <x v="27"/>
    </i>
    <i r="1">
      <x v="1"/>
    </i>
    <i r="1">
      <x v="29"/>
    </i>
    <i r="1">
      <x v="40"/>
    </i>
    <i r="1">
      <x v="87"/>
    </i>
    <i>
      <x v="28"/>
    </i>
    <i r="1">
      <x v="18"/>
    </i>
    <i>
      <x v="29"/>
    </i>
    <i r="1">
      <x v="64"/>
    </i>
    <i>
      <x v="30"/>
    </i>
    <i r="1">
      <x v="65"/>
    </i>
    <i>
      <x v="31"/>
    </i>
    <i r="1">
      <x v="67"/>
    </i>
    <i>
      <x v="32"/>
    </i>
    <i r="1">
      <x v="70"/>
    </i>
    <i>
      <x v="33"/>
    </i>
    <i r="1">
      <x v="73"/>
    </i>
    <i>
      <x v="34"/>
    </i>
    <i r="1">
      <x v="74"/>
    </i>
    <i>
      <x v="35"/>
    </i>
    <i r="1">
      <x v="75"/>
    </i>
    <i>
      <x v="36"/>
    </i>
    <i r="1">
      <x v="33"/>
    </i>
    <i r="1">
      <x v="43"/>
    </i>
    <i>
      <x v="37"/>
    </i>
    <i r="1">
      <x v="77"/>
    </i>
    <i>
      <x v="38"/>
    </i>
    <i r="1">
      <x v="80"/>
    </i>
    <i>
      <x v="39"/>
    </i>
    <i r="1">
      <x v="81"/>
    </i>
    <i>
      <x v="40"/>
    </i>
    <i r="1">
      <x v="82"/>
    </i>
    <i>
      <x v="41"/>
    </i>
    <i r="1">
      <x v="5"/>
    </i>
    <i r="1">
      <x v="17"/>
    </i>
    <i r="1">
      <x v="52"/>
    </i>
    <i r="1">
      <x v="66"/>
    </i>
    <i>
      <x v="42"/>
    </i>
    <i r="1">
      <x v="95"/>
    </i>
    <i r="1">
      <x v="99"/>
    </i>
    <i>
      <x v="43"/>
    </i>
    <i r="1">
      <x v="22"/>
    </i>
    <i>
      <x v="44"/>
    </i>
    <i r="1">
      <x v="85"/>
    </i>
    <i>
      <x v="45"/>
    </i>
    <i r="1">
      <x v="72"/>
    </i>
    <i r="1">
      <x v="76"/>
    </i>
    <i r="1">
      <x v="86"/>
    </i>
    <i>
      <x v="46"/>
    </i>
    <i r="1">
      <x v="30"/>
    </i>
    <i r="1">
      <x v="89"/>
    </i>
    <i>
      <x v="47"/>
    </i>
    <i r="1">
      <x v="90"/>
    </i>
    <i r="1">
      <x v="91"/>
    </i>
    <i r="1">
      <x v="92"/>
    </i>
    <i>
      <x v="48"/>
    </i>
    <i r="1">
      <x v="14"/>
    </i>
    <i>
      <x v="49"/>
    </i>
    <i r="1">
      <x v="93"/>
    </i>
    <i>
      <x v="50"/>
    </i>
    <i r="1">
      <x v="38"/>
    </i>
    <i r="1">
      <x v="94"/>
    </i>
    <i>
      <x v="51"/>
    </i>
    <i r="1">
      <x v="31"/>
    </i>
    <i>
      <x v="52"/>
    </i>
    <i r="1">
      <x v="8"/>
    </i>
    <i r="1">
      <x v="19"/>
    </i>
    <i r="1">
      <x v="102"/>
    </i>
    <i>
      <x v="53"/>
    </i>
    <i r="1">
      <x v="96"/>
    </i>
    <i>
      <x v="54"/>
    </i>
    <i r="1">
      <x v="20"/>
    </i>
    <i>
      <x v="55"/>
    </i>
    <i r="1">
      <x v="97"/>
    </i>
    <i>
      <x v="56"/>
    </i>
    <i r="1">
      <x v="23"/>
    </i>
    <i>
      <x v="57"/>
    </i>
    <i r="1">
      <x v="100"/>
    </i>
    <i>
      <x v="58"/>
    </i>
    <i r="1">
      <x v="101"/>
    </i>
    <i>
      <x v="59"/>
    </i>
    <i r="1">
      <x v="24"/>
    </i>
    <i>
      <x v="60"/>
    </i>
    <i r="1">
      <x v="103"/>
    </i>
    <i>
      <x v="61"/>
    </i>
    <i r="1">
      <x v="98"/>
    </i>
    <i>
      <x v="62"/>
    </i>
    <i r="1">
      <x v="50"/>
    </i>
    <i r="1">
      <x v="88"/>
    </i>
    <i>
      <x v="63"/>
    </i>
    <i r="1">
      <x v="104"/>
    </i>
    <i>
      <x v="64"/>
    </i>
    <i r="1">
      <x v="15"/>
    </i>
    <i r="1">
      <x v="42"/>
    </i>
    <i r="1">
      <x v="84"/>
    </i>
    <i>
      <x v="65"/>
    </i>
    <i r="1">
      <x v="71"/>
    </i>
    <i r="1">
      <x v="79"/>
    </i>
    <i r="1">
      <x v="106"/>
    </i>
    <i>
      <x v="66"/>
    </i>
    <i r="1">
      <x v="107"/>
    </i>
    <i>
      <x v="67"/>
    </i>
    <i r="1">
      <x v="108"/>
    </i>
    <i r="1">
      <x v="109"/>
    </i>
    <i>
      <x v="68"/>
    </i>
    <i r="1">
      <x v="105"/>
    </i>
    <i>
      <x v="69"/>
    </i>
    <i r="1">
      <x v="68"/>
    </i>
    <i r="1">
      <x v="111"/>
    </i>
    <i>
      <x v="70"/>
    </i>
    <i r="1">
      <x v="25"/>
    </i>
    <i r="1">
      <x v="69"/>
    </i>
    <i>
      <x v="71"/>
    </i>
    <i r="1">
      <x v="112"/>
    </i>
    <i r="1">
      <x v="113"/>
    </i>
    <i t="grand">
      <x/>
    </i>
  </rowItems>
  <colItems count="1">
    <i/>
  </colItems>
  <dataFields count="1">
    <dataField name=" Allocation" fld="0" baseField="0" baseItem="0"/>
  </dataFields>
  <formats count="159">
    <format dxfId="158">
      <pivotArea collapsedLevelsAreSubtotals="1" fieldPosition="0">
        <references count="2">
          <reference field="1" count="1" selected="0">
            <x v="0"/>
          </reference>
          <reference field="2" count="1">
            <x v="0"/>
          </reference>
        </references>
      </pivotArea>
    </format>
    <format dxfId="157">
      <pivotArea collapsedLevelsAreSubtotals="1" fieldPosition="0">
        <references count="1">
          <reference field="1" count="1">
            <x v="1"/>
          </reference>
        </references>
      </pivotArea>
    </format>
    <format dxfId="156">
      <pivotArea collapsedLevelsAreSubtotals="1" fieldPosition="0">
        <references count="2">
          <reference field="1" count="1" selected="0">
            <x v="1"/>
          </reference>
          <reference field="2" count="1">
            <x v="2"/>
          </reference>
        </references>
      </pivotArea>
    </format>
    <format dxfId="155">
      <pivotArea collapsedLevelsAreSubtotals="1" fieldPosition="0">
        <references count="1">
          <reference field="1" count="1">
            <x v="2"/>
          </reference>
        </references>
      </pivotArea>
    </format>
    <format dxfId="154">
      <pivotArea collapsedLevelsAreSubtotals="1" fieldPosition="0">
        <references count="2">
          <reference field="1" count="1" selected="0">
            <x v="2"/>
          </reference>
          <reference field="2" count="1">
            <x v="4"/>
          </reference>
        </references>
      </pivotArea>
    </format>
    <format dxfId="153">
      <pivotArea collapsedLevelsAreSubtotals="1" fieldPosition="0">
        <references count="1">
          <reference field="1" count="1">
            <x v="3"/>
          </reference>
        </references>
      </pivotArea>
    </format>
    <format dxfId="152">
      <pivotArea collapsedLevelsAreSubtotals="1" fieldPosition="0">
        <references count="2">
          <reference field="1" count="1" selected="0">
            <x v="3"/>
          </reference>
          <reference field="2" count="1">
            <x v="6"/>
          </reference>
        </references>
      </pivotArea>
    </format>
    <format dxfId="151">
      <pivotArea collapsedLevelsAreSubtotals="1" fieldPosition="0">
        <references count="1">
          <reference field="1" count="1">
            <x v="4"/>
          </reference>
        </references>
      </pivotArea>
    </format>
    <format dxfId="150">
      <pivotArea collapsedLevelsAreSubtotals="1" fieldPosition="0">
        <references count="2">
          <reference field="1" count="1" selected="0">
            <x v="4"/>
          </reference>
          <reference field="2" count="1">
            <x v="7"/>
          </reference>
        </references>
      </pivotArea>
    </format>
    <format dxfId="149">
      <pivotArea collapsedLevelsAreSubtotals="1" fieldPosition="0">
        <references count="1">
          <reference field="1" count="1">
            <x v="5"/>
          </reference>
        </references>
      </pivotArea>
    </format>
    <format dxfId="148">
      <pivotArea collapsedLevelsAreSubtotals="1" fieldPosition="0">
        <references count="2">
          <reference field="1" count="1" selected="0">
            <x v="5"/>
          </reference>
          <reference field="2" count="1">
            <x v="9"/>
          </reference>
        </references>
      </pivotArea>
    </format>
    <format dxfId="147">
      <pivotArea collapsedLevelsAreSubtotals="1" fieldPosition="0">
        <references count="1">
          <reference field="1" count="1">
            <x v="6"/>
          </reference>
        </references>
      </pivotArea>
    </format>
    <format dxfId="146">
      <pivotArea collapsedLevelsAreSubtotals="1" fieldPosition="0">
        <references count="2">
          <reference field="1" count="1" selected="0">
            <x v="6"/>
          </reference>
          <reference field="2" count="2">
            <x v="11"/>
            <x v="53"/>
          </reference>
        </references>
      </pivotArea>
    </format>
    <format dxfId="145">
      <pivotArea collapsedLevelsAreSubtotals="1" fieldPosition="0">
        <references count="1">
          <reference field="1" count="1">
            <x v="7"/>
          </reference>
        </references>
      </pivotArea>
    </format>
    <format dxfId="144">
      <pivotArea collapsedLevelsAreSubtotals="1" fieldPosition="0">
        <references count="2">
          <reference field="1" count="1" selected="0">
            <x v="7"/>
          </reference>
          <reference field="2" count="1">
            <x v="12"/>
          </reference>
        </references>
      </pivotArea>
    </format>
    <format dxfId="143">
      <pivotArea collapsedLevelsAreSubtotals="1" fieldPosition="0">
        <references count="1">
          <reference field="1" count="1">
            <x v="8"/>
          </reference>
        </references>
      </pivotArea>
    </format>
    <format dxfId="142">
      <pivotArea collapsedLevelsAreSubtotals="1" fieldPosition="0">
        <references count="2">
          <reference field="1" count="1" selected="0">
            <x v="8"/>
          </reference>
          <reference field="2" count="1">
            <x v="13"/>
          </reference>
        </references>
      </pivotArea>
    </format>
    <format dxfId="141">
      <pivotArea collapsedLevelsAreSubtotals="1" fieldPosition="0">
        <references count="1">
          <reference field="1" count="1">
            <x v="9"/>
          </reference>
        </references>
      </pivotArea>
    </format>
    <format dxfId="140">
      <pivotArea collapsedLevelsAreSubtotals="1" fieldPosition="0">
        <references count="2">
          <reference field="1" count="1" selected="0">
            <x v="9"/>
          </reference>
          <reference field="2" count="3">
            <x v="16"/>
            <x v="46"/>
            <x v="78"/>
          </reference>
        </references>
      </pivotArea>
    </format>
    <format dxfId="139">
      <pivotArea collapsedLevelsAreSubtotals="1" fieldPosition="0">
        <references count="1">
          <reference field="1" count="1">
            <x v="10"/>
          </reference>
        </references>
      </pivotArea>
    </format>
    <format dxfId="138">
      <pivotArea collapsedLevelsAreSubtotals="1" fieldPosition="0">
        <references count="2">
          <reference field="1" count="1" selected="0">
            <x v="10"/>
          </reference>
          <reference field="2" count="1">
            <x v="26"/>
          </reference>
        </references>
      </pivotArea>
    </format>
    <format dxfId="137">
      <pivotArea collapsedLevelsAreSubtotals="1" fieldPosition="0">
        <references count="1">
          <reference field="1" count="1">
            <x v="11"/>
          </reference>
        </references>
      </pivotArea>
    </format>
    <format dxfId="136">
      <pivotArea collapsedLevelsAreSubtotals="1" fieldPosition="0">
        <references count="2">
          <reference field="1" count="1" selected="0">
            <x v="11"/>
          </reference>
          <reference field="2" count="3">
            <x v="27"/>
            <x v="35"/>
            <x v="63"/>
          </reference>
        </references>
      </pivotArea>
    </format>
    <format dxfId="135">
      <pivotArea collapsedLevelsAreSubtotals="1" fieldPosition="0">
        <references count="1">
          <reference field="1" count="1">
            <x v="12"/>
          </reference>
        </references>
      </pivotArea>
    </format>
    <format dxfId="134">
      <pivotArea collapsedLevelsAreSubtotals="1" fieldPosition="0">
        <references count="2">
          <reference field="1" count="1" selected="0">
            <x v="12"/>
          </reference>
          <reference field="2" count="1">
            <x v="28"/>
          </reference>
        </references>
      </pivotArea>
    </format>
    <format dxfId="133">
      <pivotArea collapsedLevelsAreSubtotals="1" fieldPosition="0">
        <references count="1">
          <reference field="1" count="1">
            <x v="13"/>
          </reference>
        </references>
      </pivotArea>
    </format>
    <format dxfId="132">
      <pivotArea collapsedLevelsAreSubtotals="1" fieldPosition="0">
        <references count="2">
          <reference field="1" count="1" selected="0">
            <x v="13"/>
          </reference>
          <reference field="2" count="1">
            <x v="21"/>
          </reference>
        </references>
      </pivotArea>
    </format>
    <format dxfId="131">
      <pivotArea collapsedLevelsAreSubtotals="1" fieldPosition="0">
        <references count="1">
          <reference field="1" count="1">
            <x v="14"/>
          </reference>
        </references>
      </pivotArea>
    </format>
    <format dxfId="130">
      <pivotArea collapsedLevelsAreSubtotals="1" fieldPosition="0">
        <references count="2">
          <reference field="1" count="1" selected="0">
            <x v="14"/>
          </reference>
          <reference field="2" count="1">
            <x v="37"/>
          </reference>
        </references>
      </pivotArea>
    </format>
    <format dxfId="129">
      <pivotArea collapsedLevelsAreSubtotals="1" fieldPosition="0">
        <references count="1">
          <reference field="1" count="1">
            <x v="15"/>
          </reference>
        </references>
      </pivotArea>
    </format>
    <format dxfId="128">
      <pivotArea collapsedLevelsAreSubtotals="1" fieldPosition="0">
        <references count="2">
          <reference field="1" count="1" selected="0">
            <x v="15"/>
          </reference>
          <reference field="2" count="1">
            <x v="39"/>
          </reference>
        </references>
      </pivotArea>
    </format>
    <format dxfId="127">
      <pivotArea collapsedLevelsAreSubtotals="1" fieldPosition="0">
        <references count="1">
          <reference field="1" count="1">
            <x v="16"/>
          </reference>
        </references>
      </pivotArea>
    </format>
    <format dxfId="126">
      <pivotArea collapsedLevelsAreSubtotals="1" fieldPosition="0">
        <references count="2">
          <reference field="1" count="1" selected="0">
            <x v="16"/>
          </reference>
          <reference field="2" count="2">
            <x v="34"/>
            <x v="41"/>
          </reference>
        </references>
      </pivotArea>
    </format>
    <format dxfId="125">
      <pivotArea collapsedLevelsAreSubtotals="1" fieldPosition="0">
        <references count="1">
          <reference field="1" count="1">
            <x v="17"/>
          </reference>
        </references>
      </pivotArea>
    </format>
    <format dxfId="124">
      <pivotArea collapsedLevelsAreSubtotals="1" fieldPosition="0">
        <references count="2">
          <reference field="1" count="1" selected="0">
            <x v="17"/>
          </reference>
          <reference field="2" count="1">
            <x v="44"/>
          </reference>
        </references>
      </pivotArea>
    </format>
    <format dxfId="123">
      <pivotArea collapsedLevelsAreSubtotals="1" fieldPosition="0">
        <references count="1">
          <reference field="1" count="1">
            <x v="18"/>
          </reference>
        </references>
      </pivotArea>
    </format>
    <format dxfId="122">
      <pivotArea collapsedLevelsAreSubtotals="1" fieldPosition="0">
        <references count="2">
          <reference field="1" count="1" selected="0">
            <x v="18"/>
          </reference>
          <reference field="2" count="1">
            <x v="45"/>
          </reference>
        </references>
      </pivotArea>
    </format>
    <format dxfId="121">
      <pivotArea collapsedLevelsAreSubtotals="1" fieldPosition="0">
        <references count="1">
          <reference field="1" count="1">
            <x v="19"/>
          </reference>
        </references>
      </pivotArea>
    </format>
    <format dxfId="120">
      <pivotArea collapsedLevelsAreSubtotals="1" fieldPosition="0">
        <references count="2">
          <reference field="1" count="1" selected="0">
            <x v="19"/>
          </reference>
          <reference field="2" count="2">
            <x v="32"/>
            <x v="47"/>
          </reference>
        </references>
      </pivotArea>
    </format>
    <format dxfId="119">
      <pivotArea collapsedLevelsAreSubtotals="1" fieldPosition="0">
        <references count="1">
          <reference field="1" count="1">
            <x v="20"/>
          </reference>
        </references>
      </pivotArea>
    </format>
    <format dxfId="118">
      <pivotArea collapsedLevelsAreSubtotals="1" fieldPosition="0">
        <references count="2">
          <reference field="1" count="1" selected="0">
            <x v="20"/>
          </reference>
          <reference field="2" count="1">
            <x v="48"/>
          </reference>
        </references>
      </pivotArea>
    </format>
    <format dxfId="117">
      <pivotArea collapsedLevelsAreSubtotals="1" fieldPosition="0">
        <references count="1">
          <reference field="1" count="1">
            <x v="21"/>
          </reference>
        </references>
      </pivotArea>
    </format>
    <format dxfId="116">
      <pivotArea collapsedLevelsAreSubtotals="1" fieldPosition="0">
        <references count="2">
          <reference field="1" count="1" selected="0">
            <x v="21"/>
          </reference>
          <reference field="2" count="1">
            <x v="49"/>
          </reference>
        </references>
      </pivotArea>
    </format>
    <format dxfId="115">
      <pivotArea collapsedLevelsAreSubtotals="1" fieldPosition="0">
        <references count="1">
          <reference field="1" count="1">
            <x v="22"/>
          </reference>
        </references>
      </pivotArea>
    </format>
    <format dxfId="114">
      <pivotArea collapsedLevelsAreSubtotals="1" fieldPosition="0">
        <references count="2">
          <reference field="1" count="1" selected="0">
            <x v="22"/>
          </reference>
          <reference field="2" count="3">
            <x v="3"/>
            <x v="10"/>
            <x v="83"/>
          </reference>
        </references>
      </pivotArea>
    </format>
    <format dxfId="113">
      <pivotArea collapsedLevelsAreSubtotals="1" fieldPosition="0">
        <references count="1">
          <reference field="1" count="1">
            <x v="23"/>
          </reference>
        </references>
      </pivotArea>
    </format>
    <format dxfId="112">
      <pivotArea collapsedLevelsAreSubtotals="1" fieldPosition="0">
        <references count="2">
          <reference field="1" count="1" selected="0">
            <x v="23"/>
          </reference>
          <reference field="2" count="1">
            <x v="51"/>
          </reference>
        </references>
      </pivotArea>
    </format>
    <format dxfId="111">
      <pivotArea collapsedLevelsAreSubtotals="1" fieldPosition="0">
        <references count="1">
          <reference field="1" count="1">
            <x v="24"/>
          </reference>
        </references>
      </pivotArea>
    </format>
    <format dxfId="110">
      <pivotArea collapsedLevelsAreSubtotals="1" fieldPosition="0">
        <references count="2">
          <reference field="1" count="1" selected="0">
            <x v="24"/>
          </reference>
          <reference field="2" count="1">
            <x v="54"/>
          </reference>
        </references>
      </pivotArea>
    </format>
    <format dxfId="109">
      <pivotArea collapsedLevelsAreSubtotals="1" fieldPosition="0">
        <references count="1">
          <reference field="1" count="1">
            <x v="25"/>
          </reference>
        </references>
      </pivotArea>
    </format>
    <format dxfId="108">
      <pivotArea collapsedLevelsAreSubtotals="1" fieldPosition="0">
        <references count="2">
          <reference field="1" count="1" selected="0">
            <x v="25"/>
          </reference>
          <reference field="2" count="1">
            <x v="55"/>
          </reference>
        </references>
      </pivotArea>
    </format>
    <format dxfId="107">
      <pivotArea collapsedLevelsAreSubtotals="1" fieldPosition="0">
        <references count="1">
          <reference field="1" count="1">
            <x v="26"/>
          </reference>
        </references>
      </pivotArea>
    </format>
    <format dxfId="106">
      <pivotArea collapsedLevelsAreSubtotals="1" fieldPosition="0">
        <references count="2">
          <reference field="1" count="1" selected="0">
            <x v="26"/>
          </reference>
          <reference field="2" count="9">
            <x v="36"/>
            <x v="56"/>
            <x v="57"/>
            <x v="58"/>
            <x v="59"/>
            <x v="60"/>
            <x v="61"/>
            <x v="62"/>
            <x v="110"/>
          </reference>
        </references>
      </pivotArea>
    </format>
    <format dxfId="105">
      <pivotArea collapsedLevelsAreSubtotals="1" fieldPosition="0">
        <references count="1">
          <reference field="1" count="1">
            <x v="27"/>
          </reference>
        </references>
      </pivotArea>
    </format>
    <format dxfId="104">
      <pivotArea collapsedLevelsAreSubtotals="1" fieldPosition="0">
        <references count="2">
          <reference field="1" count="1" selected="0">
            <x v="27"/>
          </reference>
          <reference field="2" count="4">
            <x v="1"/>
            <x v="29"/>
            <x v="40"/>
            <x v="87"/>
          </reference>
        </references>
      </pivotArea>
    </format>
    <format dxfId="103">
      <pivotArea collapsedLevelsAreSubtotals="1" fieldPosition="0">
        <references count="1">
          <reference field="1" count="1">
            <x v="28"/>
          </reference>
        </references>
      </pivotArea>
    </format>
    <format dxfId="102">
      <pivotArea collapsedLevelsAreSubtotals="1" fieldPosition="0">
        <references count="2">
          <reference field="1" count="1" selected="0">
            <x v="28"/>
          </reference>
          <reference field="2" count="1">
            <x v="18"/>
          </reference>
        </references>
      </pivotArea>
    </format>
    <format dxfId="101">
      <pivotArea collapsedLevelsAreSubtotals="1" fieldPosition="0">
        <references count="1">
          <reference field="1" count="1">
            <x v="29"/>
          </reference>
        </references>
      </pivotArea>
    </format>
    <format dxfId="100">
      <pivotArea collapsedLevelsAreSubtotals="1" fieldPosition="0">
        <references count="2">
          <reference field="1" count="1" selected="0">
            <x v="29"/>
          </reference>
          <reference field="2" count="1">
            <x v="64"/>
          </reference>
        </references>
      </pivotArea>
    </format>
    <format dxfId="99">
      <pivotArea collapsedLevelsAreSubtotals="1" fieldPosition="0">
        <references count="1">
          <reference field="1" count="1">
            <x v="30"/>
          </reference>
        </references>
      </pivotArea>
    </format>
    <format dxfId="98">
      <pivotArea collapsedLevelsAreSubtotals="1" fieldPosition="0">
        <references count="2">
          <reference field="1" count="1" selected="0">
            <x v="30"/>
          </reference>
          <reference field="2" count="1">
            <x v="65"/>
          </reference>
        </references>
      </pivotArea>
    </format>
    <format dxfId="97">
      <pivotArea collapsedLevelsAreSubtotals="1" fieldPosition="0">
        <references count="1">
          <reference field="1" count="1">
            <x v="31"/>
          </reference>
        </references>
      </pivotArea>
    </format>
    <format dxfId="96">
      <pivotArea collapsedLevelsAreSubtotals="1" fieldPosition="0">
        <references count="2">
          <reference field="1" count="1" selected="0">
            <x v="31"/>
          </reference>
          <reference field="2" count="1">
            <x v="67"/>
          </reference>
        </references>
      </pivotArea>
    </format>
    <format dxfId="95">
      <pivotArea collapsedLevelsAreSubtotals="1" fieldPosition="0">
        <references count="1">
          <reference field="1" count="1">
            <x v="32"/>
          </reference>
        </references>
      </pivotArea>
    </format>
    <format dxfId="94">
      <pivotArea collapsedLevelsAreSubtotals="1" fieldPosition="0">
        <references count="2">
          <reference field="1" count="1" selected="0">
            <x v="32"/>
          </reference>
          <reference field="2" count="1">
            <x v="70"/>
          </reference>
        </references>
      </pivotArea>
    </format>
    <format dxfId="93">
      <pivotArea collapsedLevelsAreSubtotals="1" fieldPosition="0">
        <references count="1">
          <reference field="1" count="1">
            <x v="33"/>
          </reference>
        </references>
      </pivotArea>
    </format>
    <format dxfId="92">
      <pivotArea collapsedLevelsAreSubtotals="1" fieldPosition="0">
        <references count="2">
          <reference field="1" count="1" selected="0">
            <x v="33"/>
          </reference>
          <reference field="2" count="1">
            <x v="73"/>
          </reference>
        </references>
      </pivotArea>
    </format>
    <format dxfId="91">
      <pivotArea collapsedLevelsAreSubtotals="1" fieldPosition="0">
        <references count="1">
          <reference field="1" count="1">
            <x v="34"/>
          </reference>
        </references>
      </pivotArea>
    </format>
    <format dxfId="90">
      <pivotArea collapsedLevelsAreSubtotals="1" fieldPosition="0">
        <references count="2">
          <reference field="1" count="1" selected="0">
            <x v="34"/>
          </reference>
          <reference field="2" count="1">
            <x v="74"/>
          </reference>
        </references>
      </pivotArea>
    </format>
    <format dxfId="89">
      <pivotArea collapsedLevelsAreSubtotals="1" fieldPosition="0">
        <references count="1">
          <reference field="1" count="1">
            <x v="35"/>
          </reference>
        </references>
      </pivotArea>
    </format>
    <format dxfId="88">
      <pivotArea collapsedLevelsAreSubtotals="1" fieldPosition="0">
        <references count="2">
          <reference field="1" count="1" selected="0">
            <x v="35"/>
          </reference>
          <reference field="2" count="1">
            <x v="75"/>
          </reference>
        </references>
      </pivotArea>
    </format>
    <format dxfId="87">
      <pivotArea collapsedLevelsAreSubtotals="1" fieldPosition="0">
        <references count="1">
          <reference field="1" count="1">
            <x v="36"/>
          </reference>
        </references>
      </pivotArea>
    </format>
    <format dxfId="86">
      <pivotArea collapsedLevelsAreSubtotals="1" fieldPosition="0">
        <references count="2">
          <reference field="1" count="1" selected="0">
            <x v="36"/>
          </reference>
          <reference field="2" count="2">
            <x v="33"/>
            <x v="43"/>
          </reference>
        </references>
      </pivotArea>
    </format>
    <format dxfId="85">
      <pivotArea collapsedLevelsAreSubtotals="1" fieldPosition="0">
        <references count="1">
          <reference field="1" count="1">
            <x v="37"/>
          </reference>
        </references>
      </pivotArea>
    </format>
    <format dxfId="84">
      <pivotArea collapsedLevelsAreSubtotals="1" fieldPosition="0">
        <references count="2">
          <reference field="1" count="1" selected="0">
            <x v="37"/>
          </reference>
          <reference field="2" count="1">
            <x v="77"/>
          </reference>
        </references>
      </pivotArea>
    </format>
    <format dxfId="83">
      <pivotArea collapsedLevelsAreSubtotals="1" fieldPosition="0">
        <references count="1">
          <reference field="1" count="1">
            <x v="38"/>
          </reference>
        </references>
      </pivotArea>
    </format>
    <format dxfId="82">
      <pivotArea collapsedLevelsAreSubtotals="1" fieldPosition="0">
        <references count="2">
          <reference field="1" count="1" selected="0">
            <x v="38"/>
          </reference>
          <reference field="2" count="1">
            <x v="80"/>
          </reference>
        </references>
      </pivotArea>
    </format>
    <format dxfId="81">
      <pivotArea collapsedLevelsAreSubtotals="1" fieldPosition="0">
        <references count="1">
          <reference field="1" count="1">
            <x v="39"/>
          </reference>
        </references>
      </pivotArea>
    </format>
    <format dxfId="80">
      <pivotArea collapsedLevelsAreSubtotals="1" fieldPosition="0">
        <references count="2">
          <reference field="1" count="1" selected="0">
            <x v="39"/>
          </reference>
          <reference field="2" count="1">
            <x v="81"/>
          </reference>
        </references>
      </pivotArea>
    </format>
    <format dxfId="79">
      <pivotArea collapsedLevelsAreSubtotals="1" fieldPosition="0">
        <references count="1">
          <reference field="1" count="1">
            <x v="40"/>
          </reference>
        </references>
      </pivotArea>
    </format>
    <format dxfId="78">
      <pivotArea collapsedLevelsAreSubtotals="1" fieldPosition="0">
        <references count="2">
          <reference field="1" count="1" selected="0">
            <x v="40"/>
          </reference>
          <reference field="2" count="1">
            <x v="82"/>
          </reference>
        </references>
      </pivotArea>
    </format>
    <format dxfId="77">
      <pivotArea collapsedLevelsAreSubtotals="1" fieldPosition="0">
        <references count="1">
          <reference field="1" count="1">
            <x v="41"/>
          </reference>
        </references>
      </pivotArea>
    </format>
    <format dxfId="76">
      <pivotArea collapsedLevelsAreSubtotals="1" fieldPosition="0">
        <references count="2">
          <reference field="1" count="1" selected="0">
            <x v="41"/>
          </reference>
          <reference field="2" count="4">
            <x v="5"/>
            <x v="17"/>
            <x v="52"/>
            <x v="66"/>
          </reference>
        </references>
      </pivotArea>
    </format>
    <format dxfId="75">
      <pivotArea collapsedLevelsAreSubtotals="1" fieldPosition="0">
        <references count="1">
          <reference field="1" count="1">
            <x v="42"/>
          </reference>
        </references>
      </pivotArea>
    </format>
    <format dxfId="74">
      <pivotArea collapsedLevelsAreSubtotals="1" fieldPosition="0">
        <references count="2">
          <reference field="1" count="1" selected="0">
            <x v="42"/>
          </reference>
          <reference field="2" count="2">
            <x v="95"/>
            <x v="99"/>
          </reference>
        </references>
      </pivotArea>
    </format>
    <format dxfId="73">
      <pivotArea collapsedLevelsAreSubtotals="1" fieldPosition="0">
        <references count="1">
          <reference field="1" count="1">
            <x v="43"/>
          </reference>
        </references>
      </pivotArea>
    </format>
    <format dxfId="72">
      <pivotArea collapsedLevelsAreSubtotals="1" fieldPosition="0">
        <references count="2">
          <reference field="1" count="1" selected="0">
            <x v="43"/>
          </reference>
          <reference field="2" count="1">
            <x v="22"/>
          </reference>
        </references>
      </pivotArea>
    </format>
    <format dxfId="71">
      <pivotArea collapsedLevelsAreSubtotals="1" fieldPosition="0">
        <references count="1">
          <reference field="1" count="1">
            <x v="44"/>
          </reference>
        </references>
      </pivotArea>
    </format>
    <format dxfId="70">
      <pivotArea collapsedLevelsAreSubtotals="1" fieldPosition="0">
        <references count="2">
          <reference field="1" count="1" selected="0">
            <x v="44"/>
          </reference>
          <reference field="2" count="1">
            <x v="85"/>
          </reference>
        </references>
      </pivotArea>
    </format>
    <format dxfId="69">
      <pivotArea collapsedLevelsAreSubtotals="1" fieldPosition="0">
        <references count="1">
          <reference field="1" count="1">
            <x v="45"/>
          </reference>
        </references>
      </pivotArea>
    </format>
    <format dxfId="68">
      <pivotArea collapsedLevelsAreSubtotals="1" fieldPosition="0">
        <references count="2">
          <reference field="1" count="1" selected="0">
            <x v="45"/>
          </reference>
          <reference field="2" count="3">
            <x v="72"/>
            <x v="76"/>
            <x v="86"/>
          </reference>
        </references>
      </pivotArea>
    </format>
    <format dxfId="67">
      <pivotArea collapsedLevelsAreSubtotals="1" fieldPosition="0">
        <references count="1">
          <reference field="1" count="1">
            <x v="46"/>
          </reference>
        </references>
      </pivotArea>
    </format>
    <format dxfId="66">
      <pivotArea collapsedLevelsAreSubtotals="1" fieldPosition="0">
        <references count="2">
          <reference field="1" count="1" selected="0">
            <x v="46"/>
          </reference>
          <reference field="2" count="2">
            <x v="30"/>
            <x v="89"/>
          </reference>
        </references>
      </pivotArea>
    </format>
    <format dxfId="65">
      <pivotArea collapsedLevelsAreSubtotals="1" fieldPosition="0">
        <references count="1">
          <reference field="1" count="1">
            <x v="47"/>
          </reference>
        </references>
      </pivotArea>
    </format>
    <format dxfId="64">
      <pivotArea collapsedLevelsAreSubtotals="1" fieldPosition="0">
        <references count="2">
          <reference field="1" count="1" selected="0">
            <x v="47"/>
          </reference>
          <reference field="2" count="3">
            <x v="90"/>
            <x v="91"/>
            <x v="92"/>
          </reference>
        </references>
      </pivotArea>
    </format>
    <format dxfId="63">
      <pivotArea collapsedLevelsAreSubtotals="1" fieldPosition="0">
        <references count="1">
          <reference field="1" count="1">
            <x v="48"/>
          </reference>
        </references>
      </pivotArea>
    </format>
    <format dxfId="62">
      <pivotArea collapsedLevelsAreSubtotals="1" fieldPosition="0">
        <references count="2">
          <reference field="1" count="1" selected="0">
            <x v="48"/>
          </reference>
          <reference field="2" count="1">
            <x v="14"/>
          </reference>
        </references>
      </pivotArea>
    </format>
    <format dxfId="61">
      <pivotArea collapsedLevelsAreSubtotals="1" fieldPosition="0">
        <references count="1">
          <reference field="1" count="1">
            <x v="49"/>
          </reference>
        </references>
      </pivotArea>
    </format>
    <format dxfId="60">
      <pivotArea collapsedLevelsAreSubtotals="1" fieldPosition="0">
        <references count="2">
          <reference field="1" count="1" selected="0">
            <x v="49"/>
          </reference>
          <reference field="2" count="1">
            <x v="93"/>
          </reference>
        </references>
      </pivotArea>
    </format>
    <format dxfId="59">
      <pivotArea collapsedLevelsAreSubtotals="1" fieldPosition="0">
        <references count="1">
          <reference field="1" count="1">
            <x v="50"/>
          </reference>
        </references>
      </pivotArea>
    </format>
    <format dxfId="58">
      <pivotArea collapsedLevelsAreSubtotals="1" fieldPosition="0">
        <references count="2">
          <reference field="1" count="1" selected="0">
            <x v="50"/>
          </reference>
          <reference field="2" count="2">
            <x v="38"/>
            <x v="94"/>
          </reference>
        </references>
      </pivotArea>
    </format>
    <format dxfId="57">
      <pivotArea collapsedLevelsAreSubtotals="1" fieldPosition="0">
        <references count="1">
          <reference field="1" count="1">
            <x v="51"/>
          </reference>
        </references>
      </pivotArea>
    </format>
    <format dxfId="56">
      <pivotArea collapsedLevelsAreSubtotals="1" fieldPosition="0">
        <references count="2">
          <reference field="1" count="1" selected="0">
            <x v="51"/>
          </reference>
          <reference field="2" count="1">
            <x v="31"/>
          </reference>
        </references>
      </pivotArea>
    </format>
    <format dxfId="55">
      <pivotArea collapsedLevelsAreSubtotals="1" fieldPosition="0">
        <references count="1">
          <reference field="1" count="1">
            <x v="52"/>
          </reference>
        </references>
      </pivotArea>
    </format>
    <format dxfId="54">
      <pivotArea collapsedLevelsAreSubtotals="1" fieldPosition="0">
        <references count="2">
          <reference field="1" count="1" selected="0">
            <x v="52"/>
          </reference>
          <reference field="2" count="3">
            <x v="8"/>
            <x v="19"/>
            <x v="102"/>
          </reference>
        </references>
      </pivotArea>
    </format>
    <format dxfId="53">
      <pivotArea collapsedLevelsAreSubtotals="1" fieldPosition="0">
        <references count="1">
          <reference field="1" count="1">
            <x v="53"/>
          </reference>
        </references>
      </pivotArea>
    </format>
    <format dxfId="52">
      <pivotArea collapsedLevelsAreSubtotals="1" fieldPosition="0">
        <references count="2">
          <reference field="1" count="1" selected="0">
            <x v="53"/>
          </reference>
          <reference field="2" count="1">
            <x v="96"/>
          </reference>
        </references>
      </pivotArea>
    </format>
    <format dxfId="51">
      <pivotArea collapsedLevelsAreSubtotals="1" fieldPosition="0">
        <references count="1">
          <reference field="1" count="1">
            <x v="54"/>
          </reference>
        </references>
      </pivotArea>
    </format>
    <format dxfId="50">
      <pivotArea collapsedLevelsAreSubtotals="1" fieldPosition="0">
        <references count="2">
          <reference field="1" count="1" selected="0">
            <x v="54"/>
          </reference>
          <reference field="2" count="1">
            <x v="20"/>
          </reference>
        </references>
      </pivotArea>
    </format>
    <format dxfId="49">
      <pivotArea collapsedLevelsAreSubtotals="1" fieldPosition="0">
        <references count="1">
          <reference field="1" count="1">
            <x v="55"/>
          </reference>
        </references>
      </pivotArea>
    </format>
    <format dxfId="48">
      <pivotArea collapsedLevelsAreSubtotals="1" fieldPosition="0">
        <references count="2">
          <reference field="1" count="1" selected="0">
            <x v="55"/>
          </reference>
          <reference field="2" count="1">
            <x v="97"/>
          </reference>
        </references>
      </pivotArea>
    </format>
    <format dxfId="47">
      <pivotArea collapsedLevelsAreSubtotals="1" fieldPosition="0">
        <references count="1">
          <reference field="1" count="1">
            <x v="56"/>
          </reference>
        </references>
      </pivotArea>
    </format>
    <format dxfId="46">
      <pivotArea collapsedLevelsAreSubtotals="1" fieldPosition="0">
        <references count="2">
          <reference field="1" count="1" selected="0">
            <x v="56"/>
          </reference>
          <reference field="2" count="1">
            <x v="23"/>
          </reference>
        </references>
      </pivotArea>
    </format>
    <format dxfId="45">
      <pivotArea collapsedLevelsAreSubtotals="1" fieldPosition="0">
        <references count="1">
          <reference field="1" count="1">
            <x v="57"/>
          </reference>
        </references>
      </pivotArea>
    </format>
    <format dxfId="44">
      <pivotArea collapsedLevelsAreSubtotals="1" fieldPosition="0">
        <references count="2">
          <reference field="1" count="1" selected="0">
            <x v="57"/>
          </reference>
          <reference field="2" count="1">
            <x v="100"/>
          </reference>
        </references>
      </pivotArea>
    </format>
    <format dxfId="43">
      <pivotArea collapsedLevelsAreSubtotals="1" fieldPosition="0">
        <references count="1">
          <reference field="1" count="1">
            <x v="58"/>
          </reference>
        </references>
      </pivotArea>
    </format>
    <format dxfId="42">
      <pivotArea collapsedLevelsAreSubtotals="1" fieldPosition="0">
        <references count="2">
          <reference field="1" count="1" selected="0">
            <x v="58"/>
          </reference>
          <reference field="2" count="1">
            <x v="101"/>
          </reference>
        </references>
      </pivotArea>
    </format>
    <format dxfId="41">
      <pivotArea collapsedLevelsAreSubtotals="1" fieldPosition="0">
        <references count="1">
          <reference field="1" count="1">
            <x v="59"/>
          </reference>
        </references>
      </pivotArea>
    </format>
    <format dxfId="40">
      <pivotArea collapsedLevelsAreSubtotals="1" fieldPosition="0">
        <references count="2">
          <reference field="1" count="1" selected="0">
            <x v="59"/>
          </reference>
          <reference field="2" count="1">
            <x v="24"/>
          </reference>
        </references>
      </pivotArea>
    </format>
    <format dxfId="39">
      <pivotArea collapsedLevelsAreSubtotals="1" fieldPosition="0">
        <references count="1">
          <reference field="1" count="1">
            <x v="60"/>
          </reference>
        </references>
      </pivotArea>
    </format>
    <format dxfId="38">
      <pivotArea collapsedLevelsAreSubtotals="1" fieldPosition="0">
        <references count="2">
          <reference field="1" count="1" selected="0">
            <x v="60"/>
          </reference>
          <reference field="2" count="1">
            <x v="103"/>
          </reference>
        </references>
      </pivotArea>
    </format>
    <format dxfId="37">
      <pivotArea collapsedLevelsAreSubtotals="1" fieldPosition="0">
        <references count="1">
          <reference field="1" count="1">
            <x v="61"/>
          </reference>
        </references>
      </pivotArea>
    </format>
    <format dxfId="36">
      <pivotArea collapsedLevelsAreSubtotals="1" fieldPosition="0">
        <references count="2">
          <reference field="1" count="1" selected="0">
            <x v="61"/>
          </reference>
          <reference field="2" count="1">
            <x v="98"/>
          </reference>
        </references>
      </pivotArea>
    </format>
    <format dxfId="35">
      <pivotArea collapsedLevelsAreSubtotals="1" fieldPosition="0">
        <references count="1">
          <reference field="1" count="1">
            <x v="62"/>
          </reference>
        </references>
      </pivotArea>
    </format>
    <format dxfId="34">
      <pivotArea collapsedLevelsAreSubtotals="1" fieldPosition="0">
        <references count="2">
          <reference field="1" count="1" selected="0">
            <x v="62"/>
          </reference>
          <reference field="2" count="2">
            <x v="50"/>
            <x v="88"/>
          </reference>
        </references>
      </pivotArea>
    </format>
    <format dxfId="33">
      <pivotArea collapsedLevelsAreSubtotals="1" fieldPosition="0">
        <references count="1">
          <reference field="1" count="1">
            <x v="63"/>
          </reference>
        </references>
      </pivotArea>
    </format>
    <format dxfId="32">
      <pivotArea collapsedLevelsAreSubtotals="1" fieldPosition="0">
        <references count="2">
          <reference field="1" count="1" selected="0">
            <x v="63"/>
          </reference>
          <reference field="2" count="1">
            <x v="104"/>
          </reference>
        </references>
      </pivotArea>
    </format>
    <format dxfId="31">
      <pivotArea collapsedLevelsAreSubtotals="1" fieldPosition="0">
        <references count="1">
          <reference field="1" count="1">
            <x v="64"/>
          </reference>
        </references>
      </pivotArea>
    </format>
    <format dxfId="30">
      <pivotArea collapsedLevelsAreSubtotals="1" fieldPosition="0">
        <references count="2">
          <reference field="1" count="1" selected="0">
            <x v="64"/>
          </reference>
          <reference field="2" count="3">
            <x v="15"/>
            <x v="42"/>
            <x v="84"/>
          </reference>
        </references>
      </pivotArea>
    </format>
    <format dxfId="29">
      <pivotArea collapsedLevelsAreSubtotals="1" fieldPosition="0">
        <references count="1">
          <reference field="1" count="1">
            <x v="65"/>
          </reference>
        </references>
      </pivotArea>
    </format>
    <format dxfId="28">
      <pivotArea collapsedLevelsAreSubtotals="1" fieldPosition="0">
        <references count="2">
          <reference field="1" count="1" selected="0">
            <x v="65"/>
          </reference>
          <reference field="2" count="3">
            <x v="71"/>
            <x v="79"/>
            <x v="106"/>
          </reference>
        </references>
      </pivotArea>
    </format>
    <format dxfId="27">
      <pivotArea collapsedLevelsAreSubtotals="1" fieldPosition="0">
        <references count="1">
          <reference field="1" count="1">
            <x v="66"/>
          </reference>
        </references>
      </pivotArea>
    </format>
    <format dxfId="26">
      <pivotArea collapsedLevelsAreSubtotals="1" fieldPosition="0">
        <references count="2">
          <reference field="1" count="1" selected="0">
            <x v="66"/>
          </reference>
          <reference field="2" count="1">
            <x v="107"/>
          </reference>
        </references>
      </pivotArea>
    </format>
    <format dxfId="25">
      <pivotArea collapsedLevelsAreSubtotals="1" fieldPosition="0">
        <references count="1">
          <reference field="1" count="1">
            <x v="67"/>
          </reference>
        </references>
      </pivotArea>
    </format>
    <format dxfId="24">
      <pivotArea collapsedLevelsAreSubtotals="1" fieldPosition="0">
        <references count="2">
          <reference field="1" count="1" selected="0">
            <x v="67"/>
          </reference>
          <reference field="2" count="2">
            <x v="108"/>
            <x v="109"/>
          </reference>
        </references>
      </pivotArea>
    </format>
    <format dxfId="23">
      <pivotArea collapsedLevelsAreSubtotals="1" fieldPosition="0">
        <references count="1">
          <reference field="1" count="1">
            <x v="68"/>
          </reference>
        </references>
      </pivotArea>
    </format>
    <format dxfId="22">
      <pivotArea collapsedLevelsAreSubtotals="1" fieldPosition="0">
        <references count="2">
          <reference field="1" count="1" selected="0">
            <x v="68"/>
          </reference>
          <reference field="2" count="1">
            <x v="105"/>
          </reference>
        </references>
      </pivotArea>
    </format>
    <format dxfId="21">
      <pivotArea collapsedLevelsAreSubtotals="1" fieldPosition="0">
        <references count="1">
          <reference field="1" count="1">
            <x v="69"/>
          </reference>
        </references>
      </pivotArea>
    </format>
    <format dxfId="20">
      <pivotArea collapsedLevelsAreSubtotals="1" fieldPosition="0">
        <references count="2">
          <reference field="1" count="1" selected="0">
            <x v="69"/>
          </reference>
          <reference field="2" count="2">
            <x v="68"/>
            <x v="111"/>
          </reference>
        </references>
      </pivotArea>
    </format>
    <format dxfId="19">
      <pivotArea collapsedLevelsAreSubtotals="1" fieldPosition="0">
        <references count="1">
          <reference field="1" count="1">
            <x v="70"/>
          </reference>
        </references>
      </pivotArea>
    </format>
    <format dxfId="18">
      <pivotArea collapsedLevelsAreSubtotals="1" fieldPosition="0">
        <references count="2">
          <reference field="1" count="1" selected="0">
            <x v="70"/>
          </reference>
          <reference field="2" count="2">
            <x v="25"/>
            <x v="69"/>
          </reference>
        </references>
      </pivotArea>
    </format>
    <format dxfId="17">
      <pivotArea collapsedLevelsAreSubtotals="1" fieldPosition="0">
        <references count="1">
          <reference field="1" count="1">
            <x v="71"/>
          </reference>
        </references>
      </pivotArea>
    </format>
    <format dxfId="16">
      <pivotArea collapsedLevelsAreSubtotals="1" fieldPosition="0">
        <references count="2">
          <reference field="1" count="1" selected="0">
            <x v="71"/>
          </reference>
          <reference field="2" count="2">
            <x v="112"/>
            <x v="113"/>
          </reference>
        </references>
      </pivotArea>
    </format>
    <format dxfId="15">
      <pivotArea collapsedLevelsAreSubtotals="1" fieldPosition="0">
        <references count="1">
          <reference field="1" count="1">
            <x v="72"/>
          </reference>
        </references>
      </pivotArea>
    </format>
    <format dxfId="14">
      <pivotArea collapsedLevelsAreSubtotals="1" fieldPosition="0">
        <references count="2">
          <reference field="1" count="1" selected="0">
            <x v="72"/>
          </reference>
          <reference field="2" count="1">
            <x v="114"/>
          </reference>
        </references>
      </pivotArea>
    </format>
    <format dxfId="13">
      <pivotArea grandRow="1" outline="0" collapsedLevelsAreSubtotals="1" fieldPosition="0"/>
    </format>
    <format dxfId="12">
      <pivotArea field="1" type="button" dataOnly="0" labelOnly="1" outline="0" axis="axisRow" fieldPosition="0"/>
    </format>
    <format dxfId="11">
      <pivotArea dataOnly="0" labelOnly="1" outline="0" axis="axisValues" fieldPosition="0"/>
    </format>
    <format dxfId="10">
      <pivotArea field="1" type="button" dataOnly="0" labelOnly="1" outline="0" axis="axisRow" fieldPosition="0"/>
    </format>
    <format dxfId="9">
      <pivotArea dataOnly="0" labelOnly="1" outline="0" axis="axisValues" fieldPosition="0"/>
    </format>
    <format dxfId="8">
      <pivotArea field="1" type="button" dataOnly="0" labelOnly="1" outline="0" axis="axisRow" fieldPosition="0"/>
    </format>
    <format dxfId="7">
      <pivotArea dataOnly="0" labelOnly="1" outline="0" axis="axisValues" fieldPosition="0"/>
    </format>
    <format dxfId="6">
      <pivotArea field="1" type="button" dataOnly="0" labelOnly="1" outline="0" axis="axisRow" fieldPosition="0"/>
    </format>
    <format dxfId="5">
      <pivotArea dataOnly="0" labelOnly="1" outline="0" axis="axisValues" fieldPosition="0"/>
    </format>
    <format dxfId="4">
      <pivotArea type="all" dataOnly="0" outline="0" fieldPosition="0"/>
    </format>
    <format dxfId="3">
      <pivotArea type="all" dataOnly="0" outline="0" fieldPosition="0"/>
    </format>
    <format dxfId="2">
      <pivotArea field="1" type="button" dataOnly="0" labelOnly="1" outline="0" axis="axisRow" fieldPosition="0"/>
    </format>
    <format dxfId="1">
      <pivotArea dataOnly="0" labelOnly="1" outline="0" axis="axisValues"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rowHeaderCaption="Districts">
  <location ref="G6:H79" firstHeaderRow="1" firstDataRow="1" firstDataCol="1"/>
  <pivotFields count="3">
    <pivotField dataField="1" numFmtId="164" showAll="0"/>
    <pivotField axis="axisRow" showAll="0" defaultSubtotal="0">
      <items count="73">
        <item x="2"/>
        <item x="4"/>
        <item x="6"/>
        <item x="7"/>
        <item x="8"/>
        <item x="11"/>
        <item x="12"/>
        <item x="13"/>
        <item x="14"/>
        <item x="16"/>
        <item x="18"/>
        <item x="19"/>
        <item x="20"/>
        <item x="26"/>
        <item x="28"/>
        <item x="30"/>
        <item x="25"/>
        <item x="31"/>
        <item x="32"/>
        <item x="23"/>
        <item x="33"/>
        <item x="34"/>
        <item x="5"/>
        <item x="36"/>
        <item x="37"/>
        <item x="38"/>
        <item x="27"/>
        <item x="3"/>
        <item x="39"/>
        <item x="40"/>
        <item x="41"/>
        <item x="42"/>
        <item x="44"/>
        <item x="47"/>
        <item x="48"/>
        <item x="49"/>
        <item x="24"/>
        <item x="50"/>
        <item x="51"/>
        <item x="52"/>
        <item x="53"/>
        <item x="1"/>
        <item x="58"/>
        <item x="54"/>
        <item x="55"/>
        <item x="46"/>
        <item x="21"/>
        <item x="56"/>
        <item x="71"/>
        <item x="57"/>
        <item x="29"/>
        <item x="22"/>
        <item x="9"/>
        <item x="72"/>
        <item x="10"/>
        <item x="59"/>
        <item x="61"/>
        <item x="62"/>
        <item x="63"/>
        <item x="64"/>
        <item x="65"/>
        <item x="60"/>
        <item x="35"/>
        <item x="66"/>
        <item x="15"/>
        <item x="45"/>
        <item x="68"/>
        <item x="69"/>
        <item x="67"/>
        <item x="43"/>
        <item x="17"/>
        <item x="70"/>
        <item h="1" x="0"/>
      </items>
    </pivotField>
    <pivotField showAll="0" defaultSubtotal="0"/>
  </pivotFields>
  <rowFields count="1">
    <field x="1"/>
  </rowFields>
  <rowItems count="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Items count="1">
    <i/>
  </colItems>
  <dataFields count="1">
    <dataField name=" Allocation" fld="0" baseField="0" baseItem="0"/>
  </dataFields>
  <formats count="15">
    <format dxfId="173">
      <pivotArea grandRow="1" outline="0" collapsedLevelsAreSubtotals="1" fieldPosition="0"/>
    </format>
    <format dxfId="172">
      <pivotArea collapsedLevelsAreSubtotals="1" fieldPosition="0">
        <references count="1">
          <reference field="1" count="0"/>
        </references>
      </pivotArea>
    </format>
    <format dxfId="171">
      <pivotArea field="1" type="button" dataOnly="0" labelOnly="1" outline="0" axis="axisRow" fieldPosition="0"/>
    </format>
    <format dxfId="170">
      <pivotArea dataOnly="0" labelOnly="1" outline="0" axis="axisValues" fieldPosition="0"/>
    </format>
    <format dxfId="169">
      <pivotArea field="1" type="button" dataOnly="0" labelOnly="1" outline="0" axis="axisRow" fieldPosition="0"/>
    </format>
    <format dxfId="168">
      <pivotArea dataOnly="0" labelOnly="1" outline="0" axis="axisValues" fieldPosition="0"/>
    </format>
    <format dxfId="167">
      <pivotArea field="1" type="button" dataOnly="0" labelOnly="1" outline="0" axis="axisRow" fieldPosition="0"/>
    </format>
    <format dxfId="166">
      <pivotArea dataOnly="0" labelOnly="1" outline="0" axis="axisValues" fieldPosition="0"/>
    </format>
    <format dxfId="165">
      <pivotArea field="1" type="button" dataOnly="0" labelOnly="1" outline="0" axis="axisRow" fieldPosition="0"/>
    </format>
    <format dxfId="164">
      <pivotArea dataOnly="0" labelOnly="1" outline="0" axis="axisValues" fieldPosition="0"/>
    </format>
    <format dxfId="163">
      <pivotArea type="all" dataOnly="0" outline="0" fieldPosition="0"/>
    </format>
    <format dxfId="162">
      <pivotArea type="all" dataOnly="0" outline="0" fieldPosition="0"/>
    </format>
    <format dxfId="161">
      <pivotArea field="1" type="button" dataOnly="0" labelOnly="1" outline="0" axis="axisRow" fieldPosition="0"/>
    </format>
    <format dxfId="160">
      <pivotArea dataOnly="0" labelOnly="1" outline="0" axis="axisValues" fieldPosition="0"/>
    </format>
    <format dxfId="15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rowHeaderCaption="Colleges">
  <location ref="D6:E121" firstHeaderRow="1" firstDataRow="1" firstDataCol="1"/>
  <pivotFields count="3">
    <pivotField dataField="1" numFmtId="164" showAll="0"/>
    <pivotField showAll="0" defaultSubtotal="0">
      <items count="73">
        <item x="2"/>
        <item x="4"/>
        <item x="6"/>
        <item x="7"/>
        <item x="8"/>
        <item x="11"/>
        <item x="12"/>
        <item x="13"/>
        <item x="14"/>
        <item x="16"/>
        <item x="18"/>
        <item x="19"/>
        <item x="20"/>
        <item x="26"/>
        <item x="28"/>
        <item x="30"/>
        <item x="25"/>
        <item x="31"/>
        <item x="32"/>
        <item x="23"/>
        <item x="33"/>
        <item x="34"/>
        <item x="5"/>
        <item x="36"/>
        <item x="37"/>
        <item x="38"/>
        <item x="27"/>
        <item x="3"/>
        <item x="39"/>
        <item x="40"/>
        <item x="41"/>
        <item x="42"/>
        <item x="44"/>
        <item x="47"/>
        <item x="48"/>
        <item x="49"/>
        <item x="24"/>
        <item x="50"/>
        <item x="51"/>
        <item x="52"/>
        <item x="53"/>
        <item x="1"/>
        <item x="58"/>
        <item x="54"/>
        <item x="55"/>
        <item x="46"/>
        <item x="21"/>
        <item x="56"/>
        <item x="71"/>
        <item x="57"/>
        <item x="29"/>
        <item x="22"/>
        <item x="9"/>
        <item x="72"/>
        <item x="10"/>
        <item x="59"/>
        <item x="61"/>
        <item x="62"/>
        <item x="63"/>
        <item x="64"/>
        <item x="65"/>
        <item x="60"/>
        <item x="35"/>
        <item x="66"/>
        <item x="15"/>
        <item x="45"/>
        <item x="68"/>
        <item x="69"/>
        <item x="67"/>
        <item x="43"/>
        <item x="17"/>
        <item x="70"/>
        <item h="1" x="0"/>
      </items>
    </pivotField>
    <pivotField axis="axisRow" showAll="0" defaultSubtotal="0">
      <items count="115">
        <item x="2"/>
        <item x="3"/>
        <item x="4"/>
        <item x="5"/>
        <item x="6"/>
        <item x="7"/>
        <item x="8"/>
        <item x="9"/>
        <item x="10"/>
        <item x="12"/>
        <item x="13"/>
        <item x="14"/>
        <item x="15"/>
        <item x="16"/>
        <item x="113"/>
        <item x="17"/>
        <item x="18"/>
        <item x="1"/>
        <item x="58"/>
        <item x="90"/>
        <item x="11"/>
        <item x="29"/>
        <item x="79"/>
        <item x="95"/>
        <item x="98"/>
        <item x="19"/>
        <item x="20"/>
        <item x="21"/>
        <item x="22"/>
        <item x="23"/>
        <item x="24"/>
        <item x="25"/>
        <item x="26"/>
        <item x="27"/>
        <item x="28"/>
        <item x="30"/>
        <item x="31"/>
        <item x="32"/>
        <item x="33"/>
        <item x="34"/>
        <item x="35"/>
        <item x="36"/>
        <item x="37"/>
        <item x="111"/>
        <item x="38"/>
        <item x="39"/>
        <item x="40"/>
        <item x="41"/>
        <item x="42"/>
        <item x="43"/>
        <item x="44"/>
        <item x="52"/>
        <item x="53"/>
        <item x="54"/>
        <item x="55"/>
        <item x="56"/>
        <item x="45"/>
        <item x="46"/>
        <item x="47"/>
        <item x="48"/>
        <item x="49"/>
        <item x="50"/>
        <item x="51"/>
        <item x="57"/>
        <item x="59"/>
        <item x="60"/>
        <item x="61"/>
        <item x="62"/>
        <item x="63"/>
        <item x="64"/>
        <item x="65"/>
        <item x="66"/>
        <item x="67"/>
        <item x="68"/>
        <item x="69"/>
        <item x="70"/>
        <item x="71"/>
        <item x="72"/>
        <item x="73"/>
        <item x="74"/>
        <item x="75"/>
        <item x="76"/>
        <item x="77"/>
        <item x="78"/>
        <item x="80"/>
        <item x="81"/>
        <item x="82"/>
        <item x="83"/>
        <item x="84"/>
        <item x="85"/>
        <item x="112"/>
        <item x="86"/>
        <item x="87"/>
        <item x="88"/>
        <item x="89"/>
        <item x="91"/>
        <item x="114"/>
        <item x="92"/>
        <item x="93"/>
        <item x="94"/>
        <item x="96"/>
        <item x="97"/>
        <item x="99"/>
        <item x="100"/>
        <item x="101"/>
        <item x="102"/>
        <item x="103"/>
        <item x="104"/>
        <item x="105"/>
        <item x="106"/>
        <item x="107"/>
        <item x="108"/>
        <item x="109"/>
        <item x="110"/>
        <item h="1" x="0"/>
      </items>
    </pivotField>
  </pivotFields>
  <rowFields count="1">
    <field x="2"/>
  </rowFields>
  <rowItems count="11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t="grand">
      <x/>
    </i>
  </rowItems>
  <colItems count="1">
    <i/>
  </colItems>
  <dataFields count="1">
    <dataField name=" Allocation" fld="0" baseField="0" baseItem="0"/>
  </dataFields>
  <formats count="18">
    <format dxfId="191">
      <pivotArea grandRow="1" outline="0" collapsedLevelsAreSubtotals="1" fieldPosition="0"/>
    </format>
    <format dxfId="190">
      <pivotArea field="1" type="button" dataOnly="0" labelOnly="1" outline="0"/>
    </format>
    <format dxfId="189">
      <pivotArea dataOnly="0" labelOnly="1" outline="0" axis="axisValues" fieldPosition="0"/>
    </format>
    <format dxfId="188">
      <pivotArea field="1" type="button" dataOnly="0" labelOnly="1" outline="0"/>
    </format>
    <format dxfId="187">
      <pivotArea dataOnly="0" labelOnly="1" outline="0" axis="axisValues" fieldPosition="0"/>
    </format>
    <format dxfId="186">
      <pivotArea field="1" type="button" dataOnly="0" labelOnly="1" outline="0"/>
    </format>
    <format dxfId="185">
      <pivotArea dataOnly="0" labelOnly="1" outline="0" axis="axisValues" fieldPosition="0"/>
    </format>
    <format dxfId="184">
      <pivotArea field="1" type="button" dataOnly="0" labelOnly="1" outline="0"/>
    </format>
    <format dxfId="183">
      <pivotArea dataOnly="0" labelOnly="1" outline="0" axis="axisValues" fieldPosition="0"/>
    </format>
    <format dxfId="182">
      <pivotArea type="all" dataOnly="0" outline="0" fieldPosition="0"/>
    </format>
    <format dxfId="181">
      <pivotArea field="2" type="button" dataOnly="0" labelOnly="1" outline="0" axis="axisRow" fieldPosition="0"/>
    </format>
    <format dxfId="180">
      <pivotArea field="2" type="button" dataOnly="0" labelOnly="1" outline="0" axis="axisRow" fieldPosition="0"/>
    </format>
    <format dxfId="179">
      <pivotArea field="2" type="button" dataOnly="0" labelOnly="1" outline="0" axis="axisRow" fieldPosition="0"/>
    </format>
    <format dxfId="178">
      <pivotArea collapsedLevelsAreSubtotals="1" fieldPosition="0">
        <references count="1">
          <reference field="2" count="0"/>
        </references>
      </pivotArea>
    </format>
    <format dxfId="177">
      <pivotArea type="all" dataOnly="0" outline="0" fieldPosition="0"/>
    </format>
    <format dxfId="176">
      <pivotArea field="2" type="button" dataOnly="0" labelOnly="1" outline="0" axis="axisRow" fieldPosition="0"/>
    </format>
    <format dxfId="175">
      <pivotArea dataOnly="0" labelOnly="1" outline="0" axis="axisValues" fieldPosition="0"/>
    </format>
    <format dxfId="17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xtranet.cccco.edu/Portals/1/CFFP/Fiscal_Services/Apport/2015-16/R1/Exhibit_D_2015-16R1Feb.pdf" TargetMode="External"/><Relationship Id="rId2" Type="http://schemas.openxmlformats.org/officeDocument/2006/relationships/hyperlink" Target="mailto:cguiney@cccco.edu" TargetMode="External"/><Relationship Id="rId1" Type="http://schemas.openxmlformats.org/officeDocument/2006/relationships/hyperlink" Target="mailto:cguiney@cccco.ed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4.bin"/><Relationship Id="rId4" Type="http://schemas.openxmlformats.org/officeDocument/2006/relationships/hyperlink" Target="http://extranet.cccco.edu/Portals/1/CFFP/Fiscal_Services/Apport/2015-16/R1/Exhibit_D_2015-16R1Feb.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topLeftCell="A23" zoomScale="130" zoomScaleNormal="130" workbookViewId="0">
      <selection activeCell="G8" sqref="G8"/>
    </sheetView>
  </sheetViews>
  <sheetFormatPr defaultRowHeight="15" x14ac:dyDescent="0.25"/>
  <cols>
    <col min="1" max="1" width="96" customWidth="1"/>
  </cols>
  <sheetData>
    <row r="1" spans="1:1" ht="18" x14ac:dyDescent="0.25">
      <c r="A1" s="47" t="s">
        <v>58</v>
      </c>
    </row>
    <row r="2" spans="1:1" ht="20.25" x14ac:dyDescent="0.3">
      <c r="A2" s="42"/>
    </row>
    <row r="3" spans="1:1" ht="20.25" x14ac:dyDescent="0.25">
      <c r="A3" s="41" t="s">
        <v>52</v>
      </c>
    </row>
    <row r="4" spans="1:1" ht="20.25" x14ac:dyDescent="0.25">
      <c r="A4" s="41"/>
    </row>
    <row r="5" spans="1:1" ht="18" x14ac:dyDescent="0.25">
      <c r="A5" s="48" t="s">
        <v>53</v>
      </c>
    </row>
    <row r="6" spans="1:1" ht="24.75" customHeight="1" x14ac:dyDescent="0.25">
      <c r="A6" s="52" t="s">
        <v>290</v>
      </c>
    </row>
    <row r="7" spans="1:1" ht="25.5" x14ac:dyDescent="0.25">
      <c r="A7" s="49" t="s">
        <v>59</v>
      </c>
    </row>
    <row r="8" spans="1:1" ht="26.25" x14ac:dyDescent="0.25">
      <c r="A8" s="46" t="s">
        <v>0</v>
      </c>
    </row>
    <row r="9" spans="1:1" ht="25.5" x14ac:dyDescent="0.25">
      <c r="A9" s="49" t="s">
        <v>60</v>
      </c>
    </row>
    <row r="10" spans="1:1" ht="25.5" x14ac:dyDescent="0.25">
      <c r="A10" s="50" t="s">
        <v>61</v>
      </c>
    </row>
    <row r="11" spans="1:1" ht="25.5" x14ac:dyDescent="0.25">
      <c r="A11" s="50" t="s">
        <v>50</v>
      </c>
    </row>
    <row r="12" spans="1:1" ht="25.5" x14ac:dyDescent="0.25">
      <c r="A12" s="51" t="s">
        <v>1</v>
      </c>
    </row>
    <row r="14" spans="1:1" x14ac:dyDescent="0.25">
      <c r="A14" s="1" t="s">
        <v>51</v>
      </c>
    </row>
    <row r="15" spans="1:1" x14ac:dyDescent="0.25">
      <c r="A15" s="1"/>
    </row>
    <row r="16" spans="1:1" ht="45.75" x14ac:dyDescent="0.25">
      <c r="A16" s="1" t="s">
        <v>8</v>
      </c>
    </row>
    <row r="17" spans="1:1" x14ac:dyDescent="0.25">
      <c r="A17" s="1"/>
    </row>
    <row r="18" spans="1:1" ht="45.75" x14ac:dyDescent="0.25">
      <c r="A18" s="2" t="s">
        <v>2</v>
      </c>
    </row>
    <row r="19" spans="1:1" ht="15.75" x14ac:dyDescent="0.25">
      <c r="A19" s="2"/>
    </row>
    <row r="20" spans="1:1" ht="15.75" x14ac:dyDescent="0.25">
      <c r="A20" s="2" t="s">
        <v>3</v>
      </c>
    </row>
    <row r="21" spans="1:1" ht="15.75" x14ac:dyDescent="0.25">
      <c r="A21" s="2"/>
    </row>
    <row r="22" spans="1:1" ht="30.75" x14ac:dyDescent="0.25">
      <c r="A22" s="2" t="s">
        <v>4</v>
      </c>
    </row>
    <row r="23" spans="1:1" ht="15.75" x14ac:dyDescent="0.25">
      <c r="A23" s="2"/>
    </row>
    <row r="24" spans="1:1" ht="15.75" x14ac:dyDescent="0.25">
      <c r="A24" s="2" t="s">
        <v>5</v>
      </c>
    </row>
    <row r="25" spans="1:1" ht="15.75" x14ac:dyDescent="0.25">
      <c r="A25" s="2"/>
    </row>
    <row r="26" spans="1:1" ht="30.75" x14ac:dyDescent="0.25">
      <c r="A26" s="2" t="s">
        <v>57</v>
      </c>
    </row>
    <row r="27" spans="1:1" ht="15.75" x14ac:dyDescent="0.25">
      <c r="A27" s="2"/>
    </row>
    <row r="28" spans="1:1" ht="30.75" x14ac:dyDescent="0.25">
      <c r="A28" s="3" t="s">
        <v>6</v>
      </c>
    </row>
    <row r="29" spans="1:1" ht="15.75" x14ac:dyDescent="0.25">
      <c r="A29" s="8" t="s">
        <v>0</v>
      </c>
    </row>
    <row r="30" spans="1:1" ht="15.75" x14ac:dyDescent="0.25">
      <c r="A30" s="4" t="s">
        <v>7</v>
      </c>
    </row>
    <row r="31" spans="1:1" ht="15.75" x14ac:dyDescent="0.25">
      <c r="A31" s="5"/>
    </row>
    <row r="32" spans="1:1" ht="60.75" x14ac:dyDescent="0.25">
      <c r="A32" s="5" t="s">
        <v>9</v>
      </c>
    </row>
    <row r="33" spans="1:1" ht="15.75" x14ac:dyDescent="0.25">
      <c r="A33" s="3"/>
    </row>
    <row r="34" spans="1:1" ht="30.75" x14ac:dyDescent="0.25">
      <c r="A34" s="3" t="s">
        <v>10</v>
      </c>
    </row>
    <row r="35" spans="1:1" x14ac:dyDescent="0.25">
      <c r="A35" s="110" t="s">
        <v>285</v>
      </c>
    </row>
    <row r="36" spans="1:1" ht="15.75" x14ac:dyDescent="0.25">
      <c r="A36" s="6"/>
    </row>
    <row r="37" spans="1:1" ht="15.75" x14ac:dyDescent="0.25">
      <c r="A37" s="3"/>
    </row>
    <row r="38" spans="1:1" ht="15.75" x14ac:dyDescent="0.25">
      <c r="A38" s="3"/>
    </row>
    <row r="39" spans="1:1" ht="15.75" x14ac:dyDescent="0.25">
      <c r="A39" s="7"/>
    </row>
    <row r="40" spans="1:1" ht="15.75" x14ac:dyDescent="0.25">
      <c r="A40" s="7"/>
    </row>
    <row r="41" spans="1:1" ht="15.75" x14ac:dyDescent="0.25">
      <c r="A41" s="7"/>
    </row>
    <row r="42" spans="1:1" ht="15.75" x14ac:dyDescent="0.25">
      <c r="A42" s="7"/>
    </row>
    <row r="43" spans="1:1" ht="15.75" x14ac:dyDescent="0.25">
      <c r="A43" s="7"/>
    </row>
    <row r="44" spans="1:1" ht="15.75" x14ac:dyDescent="0.25">
      <c r="A44" s="3"/>
    </row>
  </sheetData>
  <hyperlinks>
    <hyperlink ref="A8" r:id="rId1"/>
    <hyperlink ref="A29" r:id="rId2"/>
    <hyperlink ref="A35"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activeCell="A19" sqref="A19:B19"/>
    </sheetView>
  </sheetViews>
  <sheetFormatPr defaultRowHeight="15" x14ac:dyDescent="0.25"/>
  <cols>
    <col min="1" max="1" width="22" customWidth="1"/>
    <col min="2" max="2" width="54.140625" customWidth="1"/>
    <col min="7" max="7" width="11.28515625" customWidth="1"/>
  </cols>
  <sheetData>
    <row r="1" spans="1:2" ht="23.25" x14ac:dyDescent="0.35">
      <c r="A1" s="39" t="s">
        <v>43</v>
      </c>
    </row>
    <row r="2" spans="1:2" ht="18.75" x14ac:dyDescent="0.3">
      <c r="A2" s="108" t="s">
        <v>286</v>
      </c>
    </row>
    <row r="3" spans="1:2" ht="20.25" customHeight="1" x14ac:dyDescent="0.25">
      <c r="A3" s="9" t="s">
        <v>11</v>
      </c>
      <c r="B3" s="12" t="s">
        <v>12</v>
      </c>
    </row>
    <row r="4" spans="1:2" ht="15.75" x14ac:dyDescent="0.25">
      <c r="A4" s="13" t="s">
        <v>13</v>
      </c>
      <c r="B4" s="10" t="s">
        <v>14</v>
      </c>
    </row>
    <row r="5" spans="1:2" ht="15.75" x14ac:dyDescent="0.25">
      <c r="A5" s="13" t="s">
        <v>15</v>
      </c>
      <c r="B5" s="10" t="s">
        <v>16</v>
      </c>
    </row>
    <row r="6" spans="1:2" ht="15.75" x14ac:dyDescent="0.25">
      <c r="A6" s="13" t="s">
        <v>17</v>
      </c>
      <c r="B6" s="10" t="s">
        <v>18</v>
      </c>
    </row>
    <row r="7" spans="1:2" ht="15.75" x14ac:dyDescent="0.25">
      <c r="A7" s="13" t="s">
        <v>19</v>
      </c>
      <c r="B7" s="10" t="s">
        <v>20</v>
      </c>
    </row>
    <row r="8" spans="1:2" ht="15.75" x14ac:dyDescent="0.25">
      <c r="A8" s="13" t="s">
        <v>21</v>
      </c>
      <c r="B8" s="10" t="s">
        <v>22</v>
      </c>
    </row>
    <row r="9" spans="1:2" ht="15.75" x14ac:dyDescent="0.25">
      <c r="A9" s="13" t="s">
        <v>23</v>
      </c>
      <c r="B9" s="10" t="s">
        <v>24</v>
      </c>
    </row>
    <row r="10" spans="1:2" ht="15.75" x14ac:dyDescent="0.25">
      <c r="A10" s="13" t="s">
        <v>25</v>
      </c>
      <c r="B10" s="10" t="s">
        <v>26</v>
      </c>
    </row>
    <row r="11" spans="1:2" ht="15.75" x14ac:dyDescent="0.25">
      <c r="A11" s="13" t="s">
        <v>27</v>
      </c>
      <c r="B11" s="10" t="s">
        <v>28</v>
      </c>
    </row>
    <row r="12" spans="1:2" ht="15.75" x14ac:dyDescent="0.25">
      <c r="A12" s="14" t="s">
        <v>29</v>
      </c>
      <c r="B12" s="11" t="s">
        <v>30</v>
      </c>
    </row>
    <row r="15" spans="1:2" x14ac:dyDescent="0.25">
      <c r="A15" s="17" t="s">
        <v>33</v>
      </c>
    </row>
    <row r="16" spans="1:2" ht="95.25" customHeight="1" x14ac:dyDescent="0.25">
      <c r="A16" s="125" t="s">
        <v>31</v>
      </c>
      <c r="B16" s="125"/>
    </row>
    <row r="17" spans="1:2" ht="17.25" customHeight="1" x14ac:dyDescent="0.25">
      <c r="A17" s="15"/>
      <c r="B17" s="15"/>
    </row>
    <row r="18" spans="1:2" ht="15.75" x14ac:dyDescent="0.25">
      <c r="A18" s="16" t="s">
        <v>34</v>
      </c>
    </row>
    <row r="19" spans="1:2" ht="132" customHeight="1" x14ac:dyDescent="0.25">
      <c r="A19" s="125" t="s">
        <v>32</v>
      </c>
      <c r="B19" s="125"/>
    </row>
    <row r="29" spans="1:2" x14ac:dyDescent="0.25">
      <c r="A29" s="124"/>
      <c r="B29" s="124"/>
    </row>
  </sheetData>
  <mergeCells count="3">
    <mergeCell ref="A29:B29"/>
    <mergeCell ref="A16:B16"/>
    <mergeCell ref="A19:B19"/>
  </mergeCells>
  <pageMargins left="0.7" right="0.7" top="0.75" bottom="0.75" header="0.3" footer="0.3"/>
  <pageSetup scale="9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90" zoomScaleNormal="90" workbookViewId="0">
      <selection activeCell="C27" sqref="C27"/>
    </sheetView>
  </sheetViews>
  <sheetFormatPr defaultRowHeight="15.75" x14ac:dyDescent="0.25"/>
  <cols>
    <col min="1" max="1" width="60.42578125" style="18" customWidth="1"/>
    <col min="2" max="2" width="18.85546875" style="19" customWidth="1"/>
    <col min="3" max="3" width="71.5703125" customWidth="1"/>
    <col min="5" max="5" width="14.140625" customWidth="1"/>
  </cols>
  <sheetData>
    <row r="1" spans="1:3" ht="26.25" x14ac:dyDescent="0.4">
      <c r="A1" s="109" t="s">
        <v>43</v>
      </c>
    </row>
    <row r="2" spans="1:3" ht="21.75" customHeight="1" x14ac:dyDescent="0.25">
      <c r="A2" s="128" t="s">
        <v>291</v>
      </c>
      <c r="B2" s="128"/>
      <c r="C2" s="128"/>
    </row>
    <row r="3" spans="1:3" ht="21.75" customHeight="1" x14ac:dyDescent="0.25">
      <c r="A3" s="106"/>
      <c r="B3" s="107"/>
      <c r="C3" s="107"/>
    </row>
    <row r="4" spans="1:3" s="43" customFormat="1" ht="36" customHeight="1" x14ac:dyDescent="0.25">
      <c r="A4" s="117" t="s">
        <v>294</v>
      </c>
      <c r="B4" s="86"/>
      <c r="C4" s="94"/>
    </row>
    <row r="5" spans="1:3" s="43" customFormat="1" ht="36" customHeight="1" x14ac:dyDescent="0.25">
      <c r="A5" s="117" t="s">
        <v>229</v>
      </c>
      <c r="B5" s="87"/>
      <c r="C5" s="94"/>
    </row>
    <row r="6" spans="1:3" ht="35.25" customHeight="1" x14ac:dyDescent="0.3">
      <c r="A6" s="116" t="s">
        <v>293</v>
      </c>
      <c r="B6" s="114">
        <v>90000</v>
      </c>
      <c r="C6" s="95"/>
    </row>
    <row r="7" spans="1:3" x14ac:dyDescent="0.25">
      <c r="A7" s="115"/>
      <c r="B7" s="96"/>
      <c r="C7" s="97"/>
    </row>
    <row r="8" spans="1:3" x14ac:dyDescent="0.25">
      <c r="A8" s="88" t="s">
        <v>54</v>
      </c>
      <c r="B8" s="98"/>
      <c r="C8" s="97"/>
    </row>
    <row r="9" spans="1:3" x14ac:dyDescent="0.25">
      <c r="A9" s="99" t="s">
        <v>284</v>
      </c>
      <c r="B9" s="98"/>
      <c r="C9" s="97"/>
    </row>
    <row r="10" spans="1:3" ht="16.5" thickBot="1" x14ac:dyDescent="0.3">
      <c r="A10" s="100"/>
      <c r="B10" s="101"/>
      <c r="C10" s="97"/>
    </row>
    <row r="11" spans="1:3" ht="42" customHeight="1" x14ac:dyDescent="0.25">
      <c r="A11" s="126" t="s">
        <v>42</v>
      </c>
      <c r="B11" s="127"/>
      <c r="C11" s="102"/>
    </row>
    <row r="12" spans="1:3" ht="15.75" customHeight="1" x14ac:dyDescent="0.25">
      <c r="A12" s="103" t="s">
        <v>281</v>
      </c>
      <c r="B12" s="89">
        <v>0</v>
      </c>
      <c r="C12" s="102"/>
    </row>
    <row r="13" spans="1:3" x14ac:dyDescent="0.25">
      <c r="A13" s="104" t="s">
        <v>275</v>
      </c>
      <c r="B13" s="90">
        <v>0</v>
      </c>
      <c r="C13" s="102"/>
    </row>
    <row r="14" spans="1:3" x14ac:dyDescent="0.25">
      <c r="A14" s="104" t="s">
        <v>276</v>
      </c>
      <c r="B14" s="90">
        <v>0</v>
      </c>
      <c r="C14" s="102"/>
    </row>
    <row r="15" spans="1:3" x14ac:dyDescent="0.25">
      <c r="A15" s="104" t="s">
        <v>277</v>
      </c>
      <c r="B15" s="90">
        <v>72294.09</v>
      </c>
      <c r="C15" s="105"/>
    </row>
    <row r="16" spans="1:3" x14ac:dyDescent="0.25">
      <c r="A16" s="104" t="s">
        <v>278</v>
      </c>
      <c r="B16" s="90">
        <v>0</v>
      </c>
      <c r="C16" s="102"/>
    </row>
    <row r="17" spans="1:3" x14ac:dyDescent="0.25">
      <c r="A17" s="104" t="s">
        <v>283</v>
      </c>
      <c r="B17" s="90">
        <v>12657.4</v>
      </c>
      <c r="C17" s="102"/>
    </row>
    <row r="18" spans="1:3" x14ac:dyDescent="0.25">
      <c r="A18" s="104" t="s">
        <v>279</v>
      </c>
      <c r="B18" s="90">
        <v>0</v>
      </c>
      <c r="C18" s="102"/>
    </row>
    <row r="19" spans="1:3" x14ac:dyDescent="0.25">
      <c r="A19" s="104" t="s">
        <v>280</v>
      </c>
      <c r="B19" s="90">
        <v>0</v>
      </c>
      <c r="C19" s="102"/>
    </row>
    <row r="20" spans="1:3" x14ac:dyDescent="0.25">
      <c r="A20" s="104" t="s">
        <v>282</v>
      </c>
      <c r="B20" s="120">
        <v>5048.1099999999997</v>
      </c>
      <c r="C20" s="102"/>
    </row>
    <row r="21" spans="1:3" s="20" customFormat="1" x14ac:dyDescent="0.25">
      <c r="A21" s="118"/>
      <c r="B21" s="122">
        <f>SUM(B12:B20)</f>
        <v>89999.599999999991</v>
      </c>
      <c r="C21" s="119" t="s">
        <v>287</v>
      </c>
    </row>
    <row r="22" spans="1:3" ht="16.5" thickBot="1" x14ac:dyDescent="0.3">
      <c r="A22" s="121"/>
      <c r="B22" s="123">
        <f>1-((SUM(B12:B20)/B6))</f>
        <v>4.4444444445845832E-6</v>
      </c>
      <c r="C22" s="93" t="s">
        <v>35</v>
      </c>
    </row>
    <row r="23" spans="1:3" x14ac:dyDescent="0.25">
      <c r="A23" s="91"/>
      <c r="B23" s="92"/>
      <c r="C23" s="93"/>
    </row>
  </sheetData>
  <mergeCells count="2">
    <mergeCell ref="A11:B11"/>
    <mergeCell ref="A2:C2"/>
  </mergeCells>
  <dataValidations xWindow="290" yWindow="395" count="4">
    <dataValidation type="list" allowBlank="1" showInputMessage="1" showErrorMessage="1" error="Use your backspace to remove what you typed, then please select from the drop down menu.  Thanks!" prompt="Please select from drop down menu.  Thanks!" sqref="B983031 B131063 B196599 B262135 B327671 B393207 B458743 B524279 B589815 B655351 B720887 B786423 B851959 B917495 B65527">
      <formula1>$A$6:$A$111</formula1>
    </dataValidation>
    <dataValidation type="custom" allowBlank="1" showErrorMessage="1" error="Allocations are always $90,000 or larger.  Please clear data and re-enter the correct value.  You can obtain the correct value by clicking on the link to the right." sqref="B6 B65528:B65529 B131064:B131065 B196600:B196601 B262136:B262137 B327672:B327673 B393208:B393209 B458744:B458745 B524280:B524281 B589816:B589817 B655352:B655353 B720888:B720889 B786424:B786425 B851960:B851961 B917496:B917497 B983032:B983033">
      <formula1>B6&gt;=90000</formula1>
    </dataValidation>
    <dataValidation type="list" allowBlank="1" showInputMessage="1" prompt="select your district" sqref="A4">
      <formula1>districts</formula1>
    </dataValidation>
    <dataValidation type="list" allowBlank="1" showInputMessage="1" showErrorMessage="1" prompt="select your college" sqref="A5">
      <formula1>colleges</formula1>
    </dataValidation>
  </dataValidations>
  <pageMargins left="0.7" right="0.7" top="0.75" bottom="0.75" header="0.3" footer="0.3"/>
  <pageSetup scale="77"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showGridLines="0" view="pageBreakPreview" zoomScale="110" zoomScaleNormal="75" zoomScaleSheetLayoutView="110" workbookViewId="0">
      <pane ySplit="6" topLeftCell="A13" activePane="bottomLeft" state="frozen"/>
      <selection activeCell="B7" sqref="B7"/>
      <selection pane="bottomLeft" activeCell="D27" sqref="D27"/>
    </sheetView>
  </sheetViews>
  <sheetFormatPr defaultRowHeight="14.25" x14ac:dyDescent="0.2"/>
  <cols>
    <col min="1" max="1" width="36.5703125" style="53" bestFit="1" customWidth="1"/>
    <col min="2" max="2" width="18.5703125" style="53" bestFit="1" customWidth="1"/>
    <col min="3" max="3" width="6.5703125" style="53" customWidth="1"/>
    <col min="4" max="4" width="32" style="53" customWidth="1"/>
    <col min="5" max="5" width="18.5703125" style="53" customWidth="1"/>
    <col min="6" max="6" width="9.140625" style="53"/>
    <col min="7" max="7" width="22.140625" style="53" customWidth="1"/>
    <col min="8" max="8" width="18.5703125" style="53" bestFit="1" customWidth="1"/>
    <col min="9" max="9" width="11.5703125" style="53" bestFit="1" customWidth="1"/>
    <col min="10" max="16384" width="9.140625" style="53"/>
  </cols>
  <sheetData>
    <row r="1" spans="1:8" ht="15" hidden="1" thickBot="1" x14ac:dyDescent="0.25">
      <c r="A1" s="71"/>
      <c r="B1" s="70"/>
      <c r="D1" s="71"/>
      <c r="E1" s="70"/>
      <c r="G1" s="71"/>
      <c r="H1" s="70"/>
    </row>
    <row r="2" spans="1:8" ht="15" hidden="1" thickBot="1" x14ac:dyDescent="0.25">
      <c r="A2" s="69"/>
      <c r="B2" s="68"/>
      <c r="D2" s="69"/>
      <c r="E2" s="68"/>
      <c r="G2" s="69"/>
      <c r="H2" s="68"/>
    </row>
    <row r="3" spans="1:8" ht="39.75" customHeight="1" x14ac:dyDescent="0.25">
      <c r="A3" s="111" t="s">
        <v>288</v>
      </c>
    </row>
    <row r="4" spans="1:8" x14ac:dyDescent="0.2">
      <c r="A4" s="112" t="s">
        <v>289</v>
      </c>
    </row>
    <row r="5" spans="1:8" ht="15.75" thickBot="1" x14ac:dyDescent="0.3">
      <c r="A5" s="113" t="s">
        <v>285</v>
      </c>
    </row>
    <row r="6" spans="1:8" ht="36" customHeight="1" x14ac:dyDescent="0.2">
      <c r="A6" s="65" t="s">
        <v>252</v>
      </c>
      <c r="B6" s="64" t="s">
        <v>249</v>
      </c>
      <c r="C6" s="66"/>
      <c r="D6" s="67" t="s">
        <v>251</v>
      </c>
      <c r="E6" s="64" t="s">
        <v>249</v>
      </c>
      <c r="F6" s="66"/>
      <c r="G6" s="65" t="s">
        <v>250</v>
      </c>
      <c r="H6" s="64" t="s">
        <v>249</v>
      </c>
    </row>
    <row r="7" spans="1:8" x14ac:dyDescent="0.2">
      <c r="A7" s="59" t="s">
        <v>248</v>
      </c>
      <c r="B7" s="63"/>
      <c r="C7" s="62"/>
      <c r="D7" s="59" t="s">
        <v>247</v>
      </c>
      <c r="E7" s="57">
        <v>151153.62861508326</v>
      </c>
      <c r="G7" s="59" t="s">
        <v>248</v>
      </c>
      <c r="H7" s="61">
        <v>151153.62861508326</v>
      </c>
    </row>
    <row r="8" spans="1:8" x14ac:dyDescent="0.2">
      <c r="A8" s="58" t="s">
        <v>247</v>
      </c>
      <c r="B8" s="57">
        <v>151153.62861508326</v>
      </c>
      <c r="C8" s="54"/>
      <c r="D8" s="59" t="s">
        <v>179</v>
      </c>
      <c r="E8" s="57">
        <v>205008.46559231405</v>
      </c>
      <c r="G8" s="59" t="s">
        <v>246</v>
      </c>
      <c r="H8" s="61">
        <v>202189.39647460222</v>
      </c>
    </row>
    <row r="9" spans="1:8" x14ac:dyDescent="0.2">
      <c r="A9" s="59" t="s">
        <v>246</v>
      </c>
      <c r="B9" s="57"/>
      <c r="C9" s="54"/>
      <c r="D9" s="59" t="s">
        <v>245</v>
      </c>
      <c r="E9" s="57">
        <v>202189.39647460222</v>
      </c>
      <c r="G9" s="59" t="s">
        <v>244</v>
      </c>
      <c r="H9" s="61">
        <v>90000</v>
      </c>
    </row>
    <row r="10" spans="1:8" x14ac:dyDescent="0.2">
      <c r="A10" s="58" t="s">
        <v>245</v>
      </c>
      <c r="B10" s="57">
        <v>202189.39647460222</v>
      </c>
      <c r="C10" s="54"/>
      <c r="D10" s="59" t="s">
        <v>199</v>
      </c>
      <c r="E10" s="57">
        <v>314107.51954415778</v>
      </c>
      <c r="G10" s="59" t="s">
        <v>242</v>
      </c>
      <c r="H10" s="61">
        <v>90000</v>
      </c>
    </row>
    <row r="11" spans="1:8" x14ac:dyDescent="0.2">
      <c r="A11" s="59" t="s">
        <v>244</v>
      </c>
      <c r="B11" s="57"/>
      <c r="C11" s="54"/>
      <c r="D11" s="59" t="s">
        <v>243</v>
      </c>
      <c r="E11" s="57">
        <v>90000</v>
      </c>
      <c r="G11" s="59" t="s">
        <v>240</v>
      </c>
      <c r="H11" s="61">
        <v>90000</v>
      </c>
    </row>
    <row r="12" spans="1:8" x14ac:dyDescent="0.2">
      <c r="A12" s="58" t="s">
        <v>243</v>
      </c>
      <c r="B12" s="57">
        <v>90000</v>
      </c>
      <c r="C12" s="54"/>
      <c r="D12" s="59" t="s">
        <v>145</v>
      </c>
      <c r="E12" s="57">
        <v>90000</v>
      </c>
      <c r="G12" s="59" t="s">
        <v>238</v>
      </c>
      <c r="H12" s="61">
        <v>366494.13732780947</v>
      </c>
    </row>
    <row r="13" spans="1:8" x14ac:dyDescent="0.2">
      <c r="A13" s="59" t="s">
        <v>242</v>
      </c>
      <c r="B13" s="57"/>
      <c r="C13" s="54"/>
      <c r="D13" s="59" t="s">
        <v>241</v>
      </c>
      <c r="E13" s="57">
        <v>90000</v>
      </c>
      <c r="G13" s="59" t="s">
        <v>236</v>
      </c>
      <c r="H13" s="61">
        <v>205818.81827832156</v>
      </c>
    </row>
    <row r="14" spans="1:8" x14ac:dyDescent="0.2">
      <c r="A14" s="58" t="s">
        <v>241</v>
      </c>
      <c r="B14" s="57">
        <v>90000</v>
      </c>
      <c r="C14" s="54"/>
      <c r="D14" s="59" t="s">
        <v>239</v>
      </c>
      <c r="E14" s="57">
        <v>90000</v>
      </c>
      <c r="G14" s="59" t="s">
        <v>234</v>
      </c>
      <c r="H14" s="61">
        <v>156414.88519087972</v>
      </c>
    </row>
    <row r="15" spans="1:8" x14ac:dyDescent="0.2">
      <c r="A15" s="59" t="s">
        <v>240</v>
      </c>
      <c r="B15" s="57"/>
      <c r="C15" s="54"/>
      <c r="D15" s="59" t="s">
        <v>112</v>
      </c>
      <c r="E15" s="57">
        <v>90000</v>
      </c>
      <c r="G15" s="59" t="s">
        <v>232</v>
      </c>
      <c r="H15" s="61">
        <v>253238.68419065964</v>
      </c>
    </row>
    <row r="16" spans="1:8" x14ac:dyDescent="0.2">
      <c r="A16" s="58" t="s">
        <v>239</v>
      </c>
      <c r="B16" s="57">
        <v>90000</v>
      </c>
      <c r="C16" s="54"/>
      <c r="D16" s="59" t="s">
        <v>237</v>
      </c>
      <c r="E16" s="57">
        <v>366494.13732780947</v>
      </c>
      <c r="G16" s="59" t="s">
        <v>230</v>
      </c>
      <c r="H16" s="61">
        <v>453648.46250105737</v>
      </c>
    </row>
    <row r="17" spans="1:8" x14ac:dyDescent="0.2">
      <c r="A17" s="59" t="s">
        <v>238</v>
      </c>
      <c r="B17" s="57"/>
      <c r="C17" s="54"/>
      <c r="D17" s="59" t="s">
        <v>198</v>
      </c>
      <c r="E17" s="57">
        <v>90000</v>
      </c>
      <c r="G17" s="59" t="s">
        <v>228</v>
      </c>
      <c r="H17" s="61">
        <v>90000</v>
      </c>
    </row>
    <row r="18" spans="1:8" x14ac:dyDescent="0.2">
      <c r="A18" s="58" t="s">
        <v>237</v>
      </c>
      <c r="B18" s="57">
        <v>366494.13732780947</v>
      </c>
      <c r="C18" s="54"/>
      <c r="D18" s="59" t="s">
        <v>235</v>
      </c>
      <c r="E18" s="57">
        <v>115818.81827832156</v>
      </c>
      <c r="G18" s="59" t="s">
        <v>227</v>
      </c>
      <c r="H18" s="61">
        <v>276260.62058608385</v>
      </c>
    </row>
    <row r="19" spans="1:8" x14ac:dyDescent="0.2">
      <c r="A19" s="59" t="s">
        <v>236</v>
      </c>
      <c r="B19" s="57"/>
      <c r="C19" s="54"/>
      <c r="D19" s="59" t="s">
        <v>233</v>
      </c>
      <c r="E19" s="57">
        <v>156414.88519087972</v>
      </c>
      <c r="G19" s="59" t="s">
        <v>224</v>
      </c>
      <c r="H19" s="61">
        <v>90000</v>
      </c>
    </row>
    <row r="20" spans="1:8" x14ac:dyDescent="0.2">
      <c r="A20" s="58" t="s">
        <v>235</v>
      </c>
      <c r="B20" s="57">
        <v>115818.81827832156</v>
      </c>
      <c r="C20" s="54"/>
      <c r="D20" s="59" t="s">
        <v>231</v>
      </c>
      <c r="E20" s="57">
        <v>253238.68419065964</v>
      </c>
      <c r="G20" s="59" t="s">
        <v>222</v>
      </c>
      <c r="H20" s="61">
        <v>127961.89922899901</v>
      </c>
    </row>
    <row r="21" spans="1:8" x14ac:dyDescent="0.2">
      <c r="A21" s="58" t="s">
        <v>197</v>
      </c>
      <c r="B21" s="57">
        <v>90000</v>
      </c>
      <c r="C21" s="54"/>
      <c r="D21" s="59" t="s">
        <v>121</v>
      </c>
      <c r="E21" s="57">
        <v>598815.4463199015</v>
      </c>
      <c r="G21" s="59" t="s">
        <v>220</v>
      </c>
      <c r="H21" s="61">
        <v>153112.02089806832</v>
      </c>
    </row>
    <row r="22" spans="1:8" x14ac:dyDescent="0.2">
      <c r="A22" s="59" t="s">
        <v>234</v>
      </c>
      <c r="B22" s="57"/>
      <c r="C22" s="54"/>
      <c r="D22" s="59" t="s">
        <v>85</v>
      </c>
      <c r="E22" s="57">
        <v>90000</v>
      </c>
      <c r="G22" s="59" t="s">
        <v>219</v>
      </c>
      <c r="H22" s="61">
        <v>90000</v>
      </c>
    </row>
    <row r="23" spans="1:8" x14ac:dyDescent="0.2">
      <c r="A23" s="58" t="s">
        <v>233</v>
      </c>
      <c r="B23" s="57">
        <v>156414.88519087972</v>
      </c>
      <c r="C23" s="54"/>
      <c r="D23" s="59" t="s">
        <v>229</v>
      </c>
      <c r="E23" s="57">
        <v>90000</v>
      </c>
      <c r="G23" s="59" t="s">
        <v>217</v>
      </c>
      <c r="H23" s="61">
        <v>403255.74407995801</v>
      </c>
    </row>
    <row r="24" spans="1:8" x14ac:dyDescent="0.2">
      <c r="A24" s="59" t="s">
        <v>232</v>
      </c>
      <c r="B24" s="57"/>
      <c r="C24" s="54"/>
      <c r="D24" s="59" t="s">
        <v>144</v>
      </c>
      <c r="E24" s="57">
        <v>90000</v>
      </c>
      <c r="G24" s="59" t="s">
        <v>213</v>
      </c>
      <c r="H24" s="61">
        <v>90000</v>
      </c>
    </row>
    <row r="25" spans="1:8" x14ac:dyDescent="0.2">
      <c r="A25" s="58" t="s">
        <v>231</v>
      </c>
      <c r="B25" s="57">
        <v>253238.68419065964</v>
      </c>
      <c r="C25" s="54"/>
      <c r="D25" s="59" t="s">
        <v>175</v>
      </c>
      <c r="E25" s="57">
        <v>90000</v>
      </c>
      <c r="G25" s="59" t="s">
        <v>211</v>
      </c>
      <c r="H25" s="61">
        <v>345166.7577466009</v>
      </c>
    </row>
    <row r="26" spans="1:8" x14ac:dyDescent="0.2">
      <c r="A26" s="59" t="s">
        <v>230</v>
      </c>
      <c r="B26" s="57"/>
      <c r="C26" s="54"/>
      <c r="D26" s="59" t="s">
        <v>111</v>
      </c>
      <c r="E26" s="57">
        <v>90000</v>
      </c>
      <c r="G26" s="59" t="s">
        <v>210</v>
      </c>
      <c r="H26" s="61">
        <v>267463.08683197229</v>
      </c>
    </row>
    <row r="27" spans="1:8" x14ac:dyDescent="0.2">
      <c r="A27" s="58" t="s">
        <v>229</v>
      </c>
      <c r="B27" s="57">
        <v>90000</v>
      </c>
      <c r="C27" s="54"/>
      <c r="D27" s="59" t="s">
        <v>106</v>
      </c>
      <c r="E27" s="57">
        <v>140754.66109815447</v>
      </c>
      <c r="G27" s="59" t="s">
        <v>205</v>
      </c>
      <c r="H27" s="61">
        <v>90000</v>
      </c>
    </row>
    <row r="28" spans="1:8" x14ac:dyDescent="0.2">
      <c r="A28" s="58" t="s">
        <v>206</v>
      </c>
      <c r="B28" s="57">
        <v>102871.44283322447</v>
      </c>
      <c r="C28" s="54"/>
      <c r="D28" s="59" t="s">
        <v>221</v>
      </c>
      <c r="E28" s="57">
        <v>127961.89922899901</v>
      </c>
      <c r="G28" s="59" t="s">
        <v>202</v>
      </c>
      <c r="H28" s="61">
        <v>171927.46931389256</v>
      </c>
    </row>
    <row r="29" spans="1:8" x14ac:dyDescent="0.2">
      <c r="A29" s="58" t="s">
        <v>173</v>
      </c>
      <c r="B29" s="57">
        <v>260777.01966783288</v>
      </c>
      <c r="C29" s="54"/>
      <c r="D29" s="59" t="s">
        <v>136</v>
      </c>
      <c r="E29" s="57">
        <v>90000</v>
      </c>
      <c r="G29" s="59" t="s">
        <v>200</v>
      </c>
      <c r="H29" s="61">
        <v>494107.51954415778</v>
      </c>
    </row>
    <row r="30" spans="1:8" x14ac:dyDescent="0.2">
      <c r="A30" s="59" t="s">
        <v>228</v>
      </c>
      <c r="B30" s="57"/>
      <c r="C30" s="54"/>
      <c r="D30" s="59" t="s">
        <v>102</v>
      </c>
      <c r="E30" s="57">
        <v>121757.0921269698</v>
      </c>
      <c r="G30" s="59" t="s">
        <v>196</v>
      </c>
      <c r="H30" s="61">
        <v>90000</v>
      </c>
    </row>
    <row r="31" spans="1:8" x14ac:dyDescent="0.2">
      <c r="A31" s="58" t="s">
        <v>226</v>
      </c>
      <c r="B31" s="57">
        <v>90000</v>
      </c>
      <c r="C31" s="54"/>
      <c r="D31" s="59" t="s">
        <v>96</v>
      </c>
      <c r="E31" s="57">
        <v>90000</v>
      </c>
      <c r="G31" s="59" t="s">
        <v>194</v>
      </c>
      <c r="H31" s="61">
        <v>90000</v>
      </c>
    </row>
    <row r="32" spans="1:8" x14ac:dyDescent="0.2">
      <c r="A32" s="59" t="s">
        <v>227</v>
      </c>
      <c r="B32" s="57"/>
      <c r="C32" s="54"/>
      <c r="D32" s="59" t="s">
        <v>67</v>
      </c>
      <c r="E32" s="57">
        <v>90000</v>
      </c>
      <c r="G32" s="59" t="s">
        <v>192</v>
      </c>
      <c r="H32" s="61">
        <v>272059.07051991374</v>
      </c>
    </row>
    <row r="33" spans="1:8" x14ac:dyDescent="0.2">
      <c r="A33" s="58" t="s">
        <v>225</v>
      </c>
      <c r="B33" s="57">
        <v>90000</v>
      </c>
      <c r="C33" s="54"/>
      <c r="D33" s="59" t="s">
        <v>226</v>
      </c>
      <c r="E33" s="57">
        <v>90000</v>
      </c>
      <c r="G33" s="59" t="s">
        <v>190</v>
      </c>
      <c r="H33" s="61">
        <v>1400161.6510914848</v>
      </c>
    </row>
    <row r="34" spans="1:8" x14ac:dyDescent="0.2">
      <c r="A34" s="58" t="s">
        <v>218</v>
      </c>
      <c r="B34" s="57">
        <v>96260.620586083867</v>
      </c>
      <c r="C34" s="54"/>
      <c r="D34" s="59" t="s">
        <v>225</v>
      </c>
      <c r="E34" s="57">
        <v>90000</v>
      </c>
      <c r="G34" s="59" t="s">
        <v>180</v>
      </c>
      <c r="H34" s="61">
        <v>517052.70793954906</v>
      </c>
    </row>
    <row r="35" spans="1:8" x14ac:dyDescent="0.2">
      <c r="A35" s="58" t="s">
        <v>187</v>
      </c>
      <c r="B35" s="57">
        <v>90000</v>
      </c>
      <c r="C35" s="54"/>
      <c r="D35" s="59" t="s">
        <v>223</v>
      </c>
      <c r="E35" s="57">
        <v>90000</v>
      </c>
      <c r="G35" s="59" t="s">
        <v>176</v>
      </c>
      <c r="H35" s="61">
        <v>90000</v>
      </c>
    </row>
    <row r="36" spans="1:8" x14ac:dyDescent="0.2">
      <c r="A36" s="59" t="s">
        <v>224</v>
      </c>
      <c r="B36" s="57"/>
      <c r="C36" s="54"/>
      <c r="D36" s="59" t="s">
        <v>178</v>
      </c>
      <c r="E36" s="57">
        <v>90000</v>
      </c>
      <c r="G36" s="59" t="s">
        <v>174</v>
      </c>
      <c r="H36" s="61">
        <v>90000</v>
      </c>
    </row>
    <row r="37" spans="1:8" x14ac:dyDescent="0.2">
      <c r="A37" s="58" t="s">
        <v>223</v>
      </c>
      <c r="B37" s="57">
        <v>90000</v>
      </c>
      <c r="C37" s="54"/>
      <c r="D37" s="59" t="s">
        <v>128</v>
      </c>
      <c r="E37" s="57">
        <v>90000</v>
      </c>
      <c r="G37" s="59" t="s">
        <v>171</v>
      </c>
      <c r="H37" s="61">
        <v>314220.05255913828</v>
      </c>
    </row>
    <row r="38" spans="1:8" x14ac:dyDescent="0.2">
      <c r="A38" s="59" t="s">
        <v>222</v>
      </c>
      <c r="B38" s="57"/>
      <c r="C38" s="54"/>
      <c r="D38" s="59" t="s">
        <v>114</v>
      </c>
      <c r="E38" s="57">
        <v>90000</v>
      </c>
      <c r="G38" s="59" t="s">
        <v>169</v>
      </c>
      <c r="H38" s="61">
        <v>116838.99804052791</v>
      </c>
    </row>
    <row r="39" spans="1:8" x14ac:dyDescent="0.2">
      <c r="A39" s="58" t="s">
        <v>221</v>
      </c>
      <c r="B39" s="57">
        <v>127961.89922899901</v>
      </c>
      <c r="C39" s="54"/>
      <c r="D39" s="59" t="s">
        <v>208</v>
      </c>
      <c r="E39" s="57">
        <v>110721.26832311423</v>
      </c>
      <c r="G39" s="59" t="s">
        <v>166</v>
      </c>
      <c r="H39" s="61">
        <v>90000</v>
      </c>
    </row>
    <row r="40" spans="1:8" x14ac:dyDescent="0.2">
      <c r="A40" s="59" t="s">
        <v>220</v>
      </c>
      <c r="B40" s="57"/>
      <c r="C40" s="54"/>
      <c r="D40" s="59" t="s">
        <v>156</v>
      </c>
      <c r="E40" s="57">
        <v>172692.22843257731</v>
      </c>
      <c r="G40" s="59" t="s">
        <v>164</v>
      </c>
      <c r="H40" s="61">
        <v>1174024.8975871776</v>
      </c>
    </row>
    <row r="41" spans="1:8" x14ac:dyDescent="0.2">
      <c r="A41" s="58" t="s">
        <v>216</v>
      </c>
      <c r="B41" s="57">
        <v>153112.02089806832</v>
      </c>
      <c r="C41" s="54"/>
      <c r="D41" s="59" t="s">
        <v>215</v>
      </c>
      <c r="E41" s="57">
        <v>277918.69763403304</v>
      </c>
      <c r="G41" s="59" t="s">
        <v>161</v>
      </c>
      <c r="H41" s="61">
        <v>133151.84949289766</v>
      </c>
    </row>
    <row r="42" spans="1:8" x14ac:dyDescent="0.2">
      <c r="A42" s="59" t="s">
        <v>219</v>
      </c>
      <c r="B42" s="57"/>
      <c r="C42" s="54"/>
      <c r="D42" s="59" t="s">
        <v>218</v>
      </c>
      <c r="E42" s="57">
        <v>96260.620586083867</v>
      </c>
      <c r="G42" s="59" t="s">
        <v>159</v>
      </c>
      <c r="H42" s="61">
        <v>90000</v>
      </c>
    </row>
    <row r="43" spans="1:8" x14ac:dyDescent="0.2">
      <c r="A43" s="58" t="s">
        <v>214</v>
      </c>
      <c r="B43" s="57">
        <v>90000</v>
      </c>
      <c r="C43" s="54"/>
      <c r="D43" s="59" t="s">
        <v>189</v>
      </c>
      <c r="E43" s="57">
        <v>434219.23571442644</v>
      </c>
      <c r="G43" s="59" t="s">
        <v>157</v>
      </c>
      <c r="H43" s="61">
        <v>737901.52845942683</v>
      </c>
    </row>
    <row r="44" spans="1:8" x14ac:dyDescent="0.2">
      <c r="A44" s="59" t="s">
        <v>217</v>
      </c>
      <c r="B44" s="57"/>
      <c r="C44" s="54"/>
      <c r="D44" s="59" t="s">
        <v>216</v>
      </c>
      <c r="E44" s="57">
        <v>153112.02089806832</v>
      </c>
      <c r="G44" s="59" t="s">
        <v>154</v>
      </c>
      <c r="H44" s="61">
        <v>97313.267937662386</v>
      </c>
    </row>
    <row r="45" spans="1:8" x14ac:dyDescent="0.2">
      <c r="A45" s="58" t="s">
        <v>215</v>
      </c>
      <c r="B45" s="57">
        <v>277918.69763403304</v>
      </c>
      <c r="C45" s="54"/>
      <c r="D45" s="59" t="s">
        <v>117</v>
      </c>
      <c r="E45" s="57">
        <v>133851.92909776751</v>
      </c>
      <c r="G45" s="59" t="s">
        <v>152</v>
      </c>
      <c r="H45" s="61">
        <v>90000</v>
      </c>
    </row>
    <row r="46" spans="1:8" x14ac:dyDescent="0.2">
      <c r="A46" s="58" t="s">
        <v>212</v>
      </c>
      <c r="B46" s="57">
        <v>125337.04644592498</v>
      </c>
      <c r="C46" s="54"/>
      <c r="D46" s="59" t="s">
        <v>214</v>
      </c>
      <c r="E46" s="57">
        <v>90000</v>
      </c>
      <c r="G46" s="59" t="s">
        <v>150</v>
      </c>
      <c r="H46" s="61">
        <v>176170.34446152078</v>
      </c>
    </row>
    <row r="47" spans="1:8" x14ac:dyDescent="0.2">
      <c r="A47" s="59" t="s">
        <v>213</v>
      </c>
      <c r="B47" s="57"/>
      <c r="C47" s="54"/>
      <c r="D47" s="59" t="s">
        <v>177</v>
      </c>
      <c r="E47" s="57">
        <v>90000</v>
      </c>
      <c r="G47" s="59" t="s">
        <v>148</v>
      </c>
      <c r="H47" s="61">
        <v>282495.94219687622</v>
      </c>
    </row>
    <row r="48" spans="1:8" x14ac:dyDescent="0.2">
      <c r="A48" s="58" t="s">
        <v>209</v>
      </c>
      <c r="B48" s="57">
        <v>90000</v>
      </c>
      <c r="C48" s="54"/>
      <c r="D48" s="59" t="s">
        <v>212</v>
      </c>
      <c r="E48" s="57">
        <v>125337.04644592498</v>
      </c>
      <c r="G48" s="59" t="s">
        <v>146</v>
      </c>
      <c r="H48" s="61">
        <v>360000</v>
      </c>
    </row>
    <row r="49" spans="1:8" x14ac:dyDescent="0.2">
      <c r="A49" s="59" t="s">
        <v>211</v>
      </c>
      <c r="B49" s="57"/>
      <c r="C49" s="54"/>
      <c r="D49" s="59" t="s">
        <v>84</v>
      </c>
      <c r="E49" s="57">
        <v>211317.09667800122</v>
      </c>
      <c r="G49" s="59" t="s">
        <v>141</v>
      </c>
      <c r="H49" s="61">
        <v>703387.83281717135</v>
      </c>
    </row>
    <row r="50" spans="1:8" x14ac:dyDescent="0.2">
      <c r="A50" s="58" t="s">
        <v>207</v>
      </c>
      <c r="B50" s="57">
        <v>345166.7577466009</v>
      </c>
      <c r="C50" s="54"/>
      <c r="D50" s="59" t="s">
        <v>155</v>
      </c>
      <c r="E50" s="57">
        <v>565209.30002684949</v>
      </c>
      <c r="G50" s="59" t="s">
        <v>137</v>
      </c>
      <c r="H50" s="61">
        <v>90000</v>
      </c>
    </row>
    <row r="51" spans="1:8" x14ac:dyDescent="0.2">
      <c r="A51" s="59" t="s">
        <v>210</v>
      </c>
      <c r="B51" s="57"/>
      <c r="C51" s="54"/>
      <c r="D51" s="59" t="s">
        <v>209</v>
      </c>
      <c r="E51" s="57">
        <v>90000</v>
      </c>
      <c r="G51" s="59" t="s">
        <v>135</v>
      </c>
      <c r="H51" s="61">
        <v>183220.04789416867</v>
      </c>
    </row>
    <row r="52" spans="1:8" x14ac:dyDescent="0.2">
      <c r="A52" s="58" t="s">
        <v>208</v>
      </c>
      <c r="B52" s="57">
        <v>110721.26832311423</v>
      </c>
      <c r="C52" s="54"/>
      <c r="D52" s="59" t="s">
        <v>207</v>
      </c>
      <c r="E52" s="57">
        <v>345166.7577466009</v>
      </c>
      <c r="G52" s="59" t="s">
        <v>133</v>
      </c>
      <c r="H52" s="61">
        <v>476239.12253471621</v>
      </c>
    </row>
    <row r="53" spans="1:8" x14ac:dyDescent="0.2">
      <c r="A53" s="58" t="s">
        <v>204</v>
      </c>
      <c r="B53" s="57">
        <v>156741.81850885806</v>
      </c>
      <c r="C53" s="54"/>
      <c r="D53" s="59" t="s">
        <v>206</v>
      </c>
      <c r="E53" s="57">
        <v>102871.44283322447</v>
      </c>
      <c r="G53" s="59" t="s">
        <v>129</v>
      </c>
      <c r="H53" s="61">
        <v>216328.20490555285</v>
      </c>
    </row>
    <row r="54" spans="1:8" x14ac:dyDescent="0.2">
      <c r="A54" s="59" t="s">
        <v>205</v>
      </c>
      <c r="B54" s="57"/>
      <c r="C54" s="54"/>
      <c r="D54" s="59" t="s">
        <v>204</v>
      </c>
      <c r="E54" s="57">
        <v>156741.81850885806</v>
      </c>
      <c r="G54" s="59" t="s">
        <v>126</v>
      </c>
      <c r="H54" s="61">
        <v>990577.43280566623</v>
      </c>
    </row>
    <row r="55" spans="1:8" x14ac:dyDescent="0.2">
      <c r="A55" s="58" t="s">
        <v>203</v>
      </c>
      <c r="B55" s="57">
        <v>90000</v>
      </c>
      <c r="C55" s="54"/>
      <c r="D55" s="59" t="s">
        <v>203</v>
      </c>
      <c r="E55" s="57">
        <v>90000</v>
      </c>
      <c r="G55" s="59" t="s">
        <v>122</v>
      </c>
      <c r="H55" s="61">
        <v>598815.4463199015</v>
      </c>
    </row>
    <row r="56" spans="1:8" x14ac:dyDescent="0.2">
      <c r="A56" s="59" t="s">
        <v>202</v>
      </c>
      <c r="B56" s="57"/>
      <c r="C56" s="54"/>
      <c r="D56" s="59" t="s">
        <v>201</v>
      </c>
      <c r="E56" s="57">
        <v>171927.46931389256</v>
      </c>
      <c r="G56" s="59" t="s">
        <v>120</v>
      </c>
      <c r="H56" s="61">
        <v>177605.56220992762</v>
      </c>
    </row>
    <row r="57" spans="1:8" x14ac:dyDescent="0.2">
      <c r="A57" s="58" t="s">
        <v>201</v>
      </c>
      <c r="B57" s="57">
        <v>171927.46931389256</v>
      </c>
      <c r="C57" s="54"/>
      <c r="D57" s="59" t="s">
        <v>90</v>
      </c>
      <c r="E57" s="57">
        <v>181239.43473794745</v>
      </c>
      <c r="G57" s="59" t="s">
        <v>118</v>
      </c>
      <c r="H57" s="61">
        <v>223851.92909776751</v>
      </c>
    </row>
    <row r="58" spans="1:8" x14ac:dyDescent="0.2">
      <c r="A58" s="59" t="s">
        <v>200</v>
      </c>
      <c r="B58" s="57"/>
      <c r="C58" s="54"/>
      <c r="D58" s="59" t="s">
        <v>195</v>
      </c>
      <c r="E58" s="57">
        <v>90000</v>
      </c>
      <c r="G58" s="59" t="s">
        <v>115</v>
      </c>
      <c r="H58" s="61">
        <v>90000</v>
      </c>
    </row>
    <row r="59" spans="1:8" x14ac:dyDescent="0.2">
      <c r="A59" s="58" t="s">
        <v>199</v>
      </c>
      <c r="B59" s="57">
        <v>314107.51954415778</v>
      </c>
      <c r="C59" s="54"/>
      <c r="D59" s="59" t="s">
        <v>143</v>
      </c>
      <c r="E59" s="57">
        <v>90000</v>
      </c>
      <c r="G59" s="59" t="s">
        <v>113</v>
      </c>
      <c r="H59" s="61">
        <v>270000</v>
      </c>
    </row>
    <row r="60" spans="1:8" x14ac:dyDescent="0.2">
      <c r="A60" s="58" t="s">
        <v>198</v>
      </c>
      <c r="B60" s="57">
        <v>90000</v>
      </c>
      <c r="C60" s="54"/>
      <c r="D60" s="59" t="s">
        <v>197</v>
      </c>
      <c r="E60" s="57">
        <v>90000</v>
      </c>
      <c r="G60" s="59" t="s">
        <v>109</v>
      </c>
      <c r="H60" s="61">
        <v>205314.34462320595</v>
      </c>
    </row>
    <row r="61" spans="1:8" x14ac:dyDescent="0.2">
      <c r="A61" s="58" t="s">
        <v>167</v>
      </c>
      <c r="B61" s="57">
        <v>90000</v>
      </c>
      <c r="C61" s="54"/>
      <c r="D61" s="59" t="s">
        <v>193</v>
      </c>
      <c r="E61" s="57">
        <v>90000</v>
      </c>
      <c r="G61" s="59" t="s">
        <v>107</v>
      </c>
      <c r="H61" s="61">
        <v>140754.66109815447</v>
      </c>
    </row>
    <row r="62" spans="1:8" x14ac:dyDescent="0.2">
      <c r="A62" s="59" t="s">
        <v>196</v>
      </c>
      <c r="B62" s="57"/>
      <c r="C62" s="54"/>
      <c r="D62" s="59" t="s">
        <v>191</v>
      </c>
      <c r="E62" s="57">
        <v>272059.07051991374</v>
      </c>
      <c r="G62" s="59" t="s">
        <v>105</v>
      </c>
      <c r="H62" s="61">
        <v>349594.78964124859</v>
      </c>
    </row>
    <row r="63" spans="1:8" x14ac:dyDescent="0.2">
      <c r="A63" s="58" t="s">
        <v>195</v>
      </c>
      <c r="B63" s="57">
        <v>90000</v>
      </c>
      <c r="C63" s="54"/>
      <c r="D63" s="59" t="s">
        <v>188</v>
      </c>
      <c r="E63" s="57">
        <v>172596.87796717967</v>
      </c>
      <c r="G63" s="59" t="s">
        <v>103</v>
      </c>
      <c r="H63" s="61">
        <v>121757.0921269698</v>
      </c>
    </row>
    <row r="64" spans="1:8" x14ac:dyDescent="0.2">
      <c r="A64" s="59" t="s">
        <v>194</v>
      </c>
      <c r="B64" s="57"/>
      <c r="C64" s="54"/>
      <c r="D64" s="59" t="s">
        <v>186</v>
      </c>
      <c r="E64" s="57">
        <v>90000</v>
      </c>
      <c r="G64" s="59" t="s">
        <v>101</v>
      </c>
      <c r="H64" s="61">
        <v>90000</v>
      </c>
    </row>
    <row r="65" spans="1:9" x14ac:dyDescent="0.2">
      <c r="A65" s="58" t="s">
        <v>193</v>
      </c>
      <c r="B65" s="57">
        <v>90000</v>
      </c>
      <c r="C65" s="54"/>
      <c r="D65" s="59" t="s">
        <v>185</v>
      </c>
      <c r="E65" s="57">
        <v>90000</v>
      </c>
      <c r="G65" s="59" t="s">
        <v>99</v>
      </c>
      <c r="H65" s="61">
        <v>114712.65774331942</v>
      </c>
    </row>
    <row r="66" spans="1:9" x14ac:dyDescent="0.2">
      <c r="A66" s="59" t="s">
        <v>192</v>
      </c>
      <c r="B66" s="57"/>
      <c r="C66" s="54"/>
      <c r="D66" s="59" t="s">
        <v>184</v>
      </c>
      <c r="E66" s="57">
        <v>93500.592512283169</v>
      </c>
      <c r="G66" s="59" t="s">
        <v>97</v>
      </c>
      <c r="H66" s="61">
        <v>90000</v>
      </c>
    </row>
    <row r="67" spans="1:9" x14ac:dyDescent="0.2">
      <c r="A67" s="58" t="s">
        <v>191</v>
      </c>
      <c r="B67" s="57">
        <v>272059.07051991374</v>
      </c>
      <c r="C67" s="54"/>
      <c r="D67" s="59" t="s">
        <v>183</v>
      </c>
      <c r="E67" s="57">
        <v>102873.90457079151</v>
      </c>
      <c r="G67" s="59" t="s">
        <v>95</v>
      </c>
      <c r="H67" s="61">
        <v>109935.41777361908</v>
      </c>
    </row>
    <row r="68" spans="1:9" x14ac:dyDescent="0.2">
      <c r="A68" s="59" t="s">
        <v>190</v>
      </c>
      <c r="B68" s="57"/>
      <c r="C68" s="54"/>
      <c r="D68" s="59" t="s">
        <v>182</v>
      </c>
      <c r="E68" s="57">
        <v>136991.01201734971</v>
      </c>
      <c r="G68" s="59" t="s">
        <v>93</v>
      </c>
      <c r="H68" s="61">
        <v>143520.16587024592</v>
      </c>
    </row>
    <row r="69" spans="1:9" x14ac:dyDescent="0.2">
      <c r="A69" s="58" t="s">
        <v>189</v>
      </c>
      <c r="B69" s="57">
        <v>434219.23571442644</v>
      </c>
      <c r="C69" s="54"/>
      <c r="D69" s="59" t="s">
        <v>181</v>
      </c>
      <c r="E69" s="57">
        <v>189980.02830945418</v>
      </c>
      <c r="G69" s="59" t="s">
        <v>91</v>
      </c>
      <c r="H69" s="61">
        <v>397639.3849550829</v>
      </c>
    </row>
    <row r="70" spans="1:9" x14ac:dyDescent="0.2">
      <c r="A70" s="58" t="s">
        <v>188</v>
      </c>
      <c r="B70" s="57">
        <v>172596.87796717967</v>
      </c>
      <c r="C70" s="54"/>
      <c r="D70" s="59" t="s">
        <v>187</v>
      </c>
      <c r="E70" s="57">
        <v>90000</v>
      </c>
      <c r="G70" s="59" t="s">
        <v>88</v>
      </c>
      <c r="H70" s="61">
        <v>273720.4304966224</v>
      </c>
    </row>
    <row r="71" spans="1:9" x14ac:dyDescent="0.2">
      <c r="A71" s="58" t="s">
        <v>186</v>
      </c>
      <c r="B71" s="57">
        <v>90000</v>
      </c>
      <c r="C71" s="54"/>
      <c r="D71" s="59" t="s">
        <v>172</v>
      </c>
      <c r="E71" s="57">
        <v>90000</v>
      </c>
      <c r="G71" s="59" t="s">
        <v>86</v>
      </c>
      <c r="H71" s="61">
        <v>406238.90651824803</v>
      </c>
    </row>
    <row r="72" spans="1:9" x14ac:dyDescent="0.2">
      <c r="A72" s="58" t="s">
        <v>185</v>
      </c>
      <c r="B72" s="57">
        <v>90000</v>
      </c>
      <c r="C72" s="54"/>
      <c r="D72" s="59" t="s">
        <v>170</v>
      </c>
      <c r="E72" s="57">
        <v>314220.05255913828</v>
      </c>
      <c r="G72" s="59" t="s">
        <v>82</v>
      </c>
      <c r="H72" s="61">
        <v>287675.36614147783</v>
      </c>
    </row>
    <row r="73" spans="1:9" x14ac:dyDescent="0.2">
      <c r="A73" s="58" t="s">
        <v>184</v>
      </c>
      <c r="B73" s="57">
        <v>93500.592512283169</v>
      </c>
      <c r="C73" s="54"/>
      <c r="D73" s="59" t="s">
        <v>142</v>
      </c>
      <c r="E73" s="57">
        <v>90000</v>
      </c>
      <c r="G73" s="59" t="s">
        <v>78</v>
      </c>
      <c r="H73" s="61">
        <v>265438.42667014193</v>
      </c>
    </row>
    <row r="74" spans="1:9" x14ac:dyDescent="0.2">
      <c r="A74" s="58" t="s">
        <v>183</v>
      </c>
      <c r="B74" s="57">
        <v>102873.90457079151</v>
      </c>
      <c r="C74" s="54"/>
      <c r="D74" s="59" t="s">
        <v>168</v>
      </c>
      <c r="E74" s="57">
        <v>116838.99804052791</v>
      </c>
      <c r="G74" s="59" t="s">
        <v>76</v>
      </c>
      <c r="H74" s="61">
        <v>180000</v>
      </c>
    </row>
    <row r="75" spans="1:9" x14ac:dyDescent="0.2">
      <c r="A75" s="58" t="s">
        <v>182</v>
      </c>
      <c r="B75" s="57">
        <v>136991.01201734971</v>
      </c>
      <c r="C75" s="54"/>
      <c r="D75" s="59" t="s">
        <v>70</v>
      </c>
      <c r="E75" s="57">
        <v>94749.816102096243</v>
      </c>
      <c r="G75" s="59" t="s">
        <v>73</v>
      </c>
      <c r="H75" s="61">
        <v>90000</v>
      </c>
    </row>
    <row r="76" spans="1:9" x14ac:dyDescent="0.2">
      <c r="A76" s="58" t="s">
        <v>181</v>
      </c>
      <c r="B76" s="57">
        <v>189980.02830945418</v>
      </c>
      <c r="C76" s="54"/>
      <c r="D76" s="59" t="s">
        <v>66</v>
      </c>
      <c r="E76" s="57">
        <v>127319.52056037533</v>
      </c>
      <c r="G76" s="59" t="s">
        <v>71</v>
      </c>
      <c r="H76" s="61">
        <v>184749.81610209623</v>
      </c>
    </row>
    <row r="77" spans="1:9" x14ac:dyDescent="0.2">
      <c r="A77" s="58" t="s">
        <v>138</v>
      </c>
      <c r="B77" s="57">
        <v>90000</v>
      </c>
      <c r="C77" s="54"/>
      <c r="D77" s="59" t="s">
        <v>165</v>
      </c>
      <c r="E77" s="57">
        <v>90000</v>
      </c>
      <c r="G77" s="59" t="s">
        <v>68</v>
      </c>
      <c r="H77" s="61">
        <v>217319.52056037533</v>
      </c>
    </row>
    <row r="78" spans="1:9" x14ac:dyDescent="0.2">
      <c r="A78" s="59" t="s">
        <v>180</v>
      </c>
      <c r="B78" s="57"/>
      <c r="C78" s="54"/>
      <c r="D78" s="59" t="s">
        <v>81</v>
      </c>
      <c r="E78" s="57">
        <v>90000</v>
      </c>
      <c r="G78" s="59" t="s">
        <v>65</v>
      </c>
      <c r="H78" s="61">
        <v>180000</v>
      </c>
    </row>
    <row r="79" spans="1:9" ht="15" thickBot="1" x14ac:dyDescent="0.25">
      <c r="A79" s="58" t="s">
        <v>179</v>
      </c>
      <c r="B79" s="57">
        <v>205008.46559231405</v>
      </c>
      <c r="C79" s="54"/>
      <c r="D79" s="59" t="s">
        <v>132</v>
      </c>
      <c r="E79" s="57">
        <v>139733.45818899677</v>
      </c>
      <c r="G79" s="56" t="s">
        <v>62</v>
      </c>
      <c r="H79" s="55">
        <v>18828000.000000004</v>
      </c>
      <c r="I79" s="60"/>
    </row>
    <row r="80" spans="1:9" x14ac:dyDescent="0.2">
      <c r="A80" s="58" t="s">
        <v>178</v>
      </c>
      <c r="B80" s="57">
        <v>90000</v>
      </c>
      <c r="C80" s="54"/>
      <c r="D80" s="59" t="s">
        <v>163</v>
      </c>
      <c r="E80" s="57">
        <v>1174024.8975871776</v>
      </c>
    </row>
    <row r="81" spans="1:5" x14ac:dyDescent="0.2">
      <c r="A81" s="58" t="s">
        <v>177</v>
      </c>
      <c r="B81" s="57">
        <v>90000</v>
      </c>
      <c r="C81" s="54"/>
      <c r="D81" s="59" t="s">
        <v>160</v>
      </c>
      <c r="E81" s="57">
        <v>133151.84949289766</v>
      </c>
    </row>
    <row r="82" spans="1:5" x14ac:dyDescent="0.2">
      <c r="A82" s="58" t="s">
        <v>162</v>
      </c>
      <c r="B82" s="57">
        <v>132044.24234723503</v>
      </c>
      <c r="C82" s="54"/>
      <c r="D82" s="59" t="s">
        <v>158</v>
      </c>
      <c r="E82" s="57">
        <v>90000</v>
      </c>
    </row>
    <row r="83" spans="1:5" x14ac:dyDescent="0.2">
      <c r="A83" s="59" t="s">
        <v>176</v>
      </c>
      <c r="B83" s="57"/>
      <c r="C83" s="54"/>
      <c r="D83" s="59" t="s">
        <v>131</v>
      </c>
      <c r="E83" s="57">
        <v>122852.94227246405</v>
      </c>
    </row>
    <row r="84" spans="1:5" x14ac:dyDescent="0.2">
      <c r="A84" s="58" t="s">
        <v>175</v>
      </c>
      <c r="B84" s="57">
        <v>90000</v>
      </c>
      <c r="C84" s="54"/>
      <c r="D84" s="59" t="s">
        <v>153</v>
      </c>
      <c r="E84" s="57">
        <v>97313.267937662386</v>
      </c>
    </row>
    <row r="85" spans="1:5" x14ac:dyDescent="0.2">
      <c r="A85" s="59" t="s">
        <v>174</v>
      </c>
      <c r="B85" s="57"/>
      <c r="C85" s="54"/>
      <c r="D85" s="59" t="s">
        <v>173</v>
      </c>
      <c r="E85" s="57">
        <v>260777.01966783288</v>
      </c>
    </row>
    <row r="86" spans="1:5" x14ac:dyDescent="0.2">
      <c r="A86" s="58" t="s">
        <v>172</v>
      </c>
      <c r="B86" s="57">
        <v>90000</v>
      </c>
      <c r="C86" s="54"/>
      <c r="D86" s="59" t="s">
        <v>80</v>
      </c>
      <c r="E86" s="57">
        <v>107675.3661414778</v>
      </c>
    </row>
    <row r="87" spans="1:5" x14ac:dyDescent="0.2">
      <c r="A87" s="59" t="s">
        <v>171</v>
      </c>
      <c r="B87" s="57"/>
      <c r="C87" s="54"/>
      <c r="D87" s="59" t="s">
        <v>151</v>
      </c>
      <c r="E87" s="57">
        <v>90000</v>
      </c>
    </row>
    <row r="88" spans="1:5" x14ac:dyDescent="0.2">
      <c r="A88" s="58" t="s">
        <v>170</v>
      </c>
      <c r="B88" s="57">
        <v>314220.05255913828</v>
      </c>
      <c r="C88" s="54"/>
      <c r="D88" s="59" t="s">
        <v>149</v>
      </c>
      <c r="E88" s="57">
        <v>176170.34446152078</v>
      </c>
    </row>
    <row r="89" spans="1:5" x14ac:dyDescent="0.2">
      <c r="A89" s="59" t="s">
        <v>169</v>
      </c>
      <c r="B89" s="57"/>
      <c r="C89" s="54"/>
      <c r="D89" s="59" t="s">
        <v>147</v>
      </c>
      <c r="E89" s="57">
        <v>282495.94219687622</v>
      </c>
    </row>
    <row r="90" spans="1:5" x14ac:dyDescent="0.2">
      <c r="A90" s="58" t="s">
        <v>168</v>
      </c>
      <c r="B90" s="57">
        <v>116838.99804052791</v>
      </c>
      <c r="C90" s="54"/>
      <c r="D90" s="59" t="s">
        <v>167</v>
      </c>
      <c r="E90" s="57">
        <v>90000</v>
      </c>
    </row>
    <row r="91" spans="1:5" x14ac:dyDescent="0.2">
      <c r="A91" s="59" t="s">
        <v>166</v>
      </c>
      <c r="B91" s="57"/>
      <c r="C91" s="54"/>
      <c r="D91" s="59" t="s">
        <v>83</v>
      </c>
      <c r="E91" s="57">
        <v>104921.80984024683</v>
      </c>
    </row>
    <row r="92" spans="1:5" x14ac:dyDescent="0.2">
      <c r="A92" s="58" t="s">
        <v>165</v>
      </c>
      <c r="B92" s="57">
        <v>90000</v>
      </c>
      <c r="C92" s="54"/>
      <c r="D92" s="59" t="s">
        <v>134</v>
      </c>
      <c r="E92" s="57">
        <v>183220.04789416867</v>
      </c>
    </row>
    <row r="93" spans="1:5" x14ac:dyDescent="0.2">
      <c r="A93" s="59" t="s">
        <v>164</v>
      </c>
      <c r="B93" s="57"/>
      <c r="C93" s="54"/>
      <c r="D93" s="59" t="s">
        <v>130</v>
      </c>
      <c r="E93" s="57">
        <v>213652.7220732554</v>
      </c>
    </row>
    <row r="94" spans="1:5" x14ac:dyDescent="0.2">
      <c r="A94" s="58" t="s">
        <v>163</v>
      </c>
      <c r="B94" s="57">
        <v>1174024.8975871776</v>
      </c>
      <c r="C94" s="54"/>
      <c r="D94" s="59" t="s">
        <v>162</v>
      </c>
      <c r="E94" s="57">
        <v>132044.24234723503</v>
      </c>
    </row>
    <row r="95" spans="1:5" x14ac:dyDescent="0.2">
      <c r="A95" s="59" t="s">
        <v>161</v>
      </c>
      <c r="B95" s="57"/>
      <c r="C95" s="54"/>
      <c r="D95" s="59" t="s">
        <v>89</v>
      </c>
      <c r="E95" s="57">
        <v>216399.95021713545</v>
      </c>
    </row>
    <row r="96" spans="1:5" x14ac:dyDescent="0.2">
      <c r="A96" s="58" t="s">
        <v>160</v>
      </c>
      <c r="B96" s="57">
        <v>133151.84949289766</v>
      </c>
      <c r="C96" s="54"/>
      <c r="D96" s="59" t="s">
        <v>127</v>
      </c>
      <c r="E96" s="57">
        <v>126328.20490555286</v>
      </c>
    </row>
    <row r="97" spans="1:5" x14ac:dyDescent="0.2">
      <c r="A97" s="59" t="s">
        <v>159</v>
      </c>
      <c r="B97" s="57"/>
      <c r="C97" s="54"/>
      <c r="D97" s="59" t="s">
        <v>125</v>
      </c>
      <c r="E97" s="57">
        <v>470598.68792551995</v>
      </c>
    </row>
    <row r="98" spans="1:5" x14ac:dyDescent="0.2">
      <c r="A98" s="58" t="s">
        <v>158</v>
      </c>
      <c r="B98" s="57">
        <v>90000</v>
      </c>
      <c r="C98" s="54"/>
      <c r="D98" s="59" t="s">
        <v>124</v>
      </c>
      <c r="E98" s="57">
        <v>339123.34941869491</v>
      </c>
    </row>
    <row r="99" spans="1:5" x14ac:dyDescent="0.2">
      <c r="A99" s="59" t="s">
        <v>157</v>
      </c>
      <c r="B99" s="57"/>
      <c r="C99" s="54"/>
      <c r="D99" s="59" t="s">
        <v>123</v>
      </c>
      <c r="E99" s="57">
        <v>180855.39546145132</v>
      </c>
    </row>
    <row r="100" spans="1:5" x14ac:dyDescent="0.2">
      <c r="A100" s="58" t="s">
        <v>156</v>
      </c>
      <c r="B100" s="57">
        <v>172692.22843257731</v>
      </c>
      <c r="C100" s="54"/>
      <c r="D100" s="59" t="s">
        <v>119</v>
      </c>
      <c r="E100" s="57">
        <v>177605.56220992762</v>
      </c>
    </row>
    <row r="101" spans="1:5" x14ac:dyDescent="0.2">
      <c r="A101" s="58" t="s">
        <v>155</v>
      </c>
      <c r="B101" s="57">
        <v>565209.30002684949</v>
      </c>
      <c r="C101" s="54"/>
      <c r="D101" s="59" t="s">
        <v>116</v>
      </c>
      <c r="E101" s="57">
        <v>90000</v>
      </c>
    </row>
    <row r="102" spans="1:5" x14ac:dyDescent="0.2">
      <c r="A102" s="59" t="s">
        <v>154</v>
      </c>
      <c r="B102" s="57"/>
      <c r="C102" s="54"/>
      <c r="D102" s="59" t="s">
        <v>140</v>
      </c>
      <c r="E102" s="57">
        <v>502827.79117545206</v>
      </c>
    </row>
    <row r="103" spans="1:5" x14ac:dyDescent="0.2">
      <c r="A103" s="58" t="s">
        <v>153</v>
      </c>
      <c r="B103" s="57">
        <v>97313.267937662386</v>
      </c>
      <c r="C103" s="54"/>
      <c r="D103" s="59" t="s">
        <v>108</v>
      </c>
      <c r="E103" s="57">
        <v>205314.34462320595</v>
      </c>
    </row>
    <row r="104" spans="1:5" x14ac:dyDescent="0.2">
      <c r="A104" s="59" t="s">
        <v>152</v>
      </c>
      <c r="B104" s="57"/>
      <c r="C104" s="54"/>
      <c r="D104" s="59" t="s">
        <v>104</v>
      </c>
      <c r="E104" s="57">
        <v>349594.78964124859</v>
      </c>
    </row>
    <row r="105" spans="1:5" x14ac:dyDescent="0.2">
      <c r="A105" s="58" t="s">
        <v>151</v>
      </c>
      <c r="B105" s="57">
        <v>90000</v>
      </c>
      <c r="C105" s="54"/>
      <c r="D105" s="59" t="s">
        <v>92</v>
      </c>
      <c r="E105" s="57">
        <v>143520.16587024592</v>
      </c>
    </row>
    <row r="106" spans="1:5" x14ac:dyDescent="0.2">
      <c r="A106" s="59" t="s">
        <v>150</v>
      </c>
      <c r="B106" s="57"/>
      <c r="C106" s="54"/>
      <c r="D106" s="59" t="s">
        <v>139</v>
      </c>
      <c r="E106" s="57">
        <v>200560.04164171926</v>
      </c>
    </row>
    <row r="107" spans="1:5" x14ac:dyDescent="0.2">
      <c r="A107" s="58" t="s">
        <v>149</v>
      </c>
      <c r="B107" s="57">
        <v>176170.34446152078</v>
      </c>
      <c r="C107" s="54"/>
      <c r="D107" s="59" t="s">
        <v>100</v>
      </c>
      <c r="E107" s="57">
        <v>90000</v>
      </c>
    </row>
    <row r="108" spans="1:5" x14ac:dyDescent="0.2">
      <c r="A108" s="59" t="s">
        <v>148</v>
      </c>
      <c r="B108" s="57"/>
      <c r="C108" s="54"/>
      <c r="D108" s="59" t="s">
        <v>98</v>
      </c>
      <c r="E108" s="57">
        <v>114712.65774331942</v>
      </c>
    </row>
    <row r="109" spans="1:5" x14ac:dyDescent="0.2">
      <c r="A109" s="58" t="s">
        <v>147</v>
      </c>
      <c r="B109" s="57">
        <v>282495.94219687622</v>
      </c>
      <c r="C109" s="54"/>
      <c r="D109" s="59" t="s">
        <v>110</v>
      </c>
      <c r="E109" s="57">
        <v>90000</v>
      </c>
    </row>
    <row r="110" spans="1:5" x14ac:dyDescent="0.2">
      <c r="A110" s="59" t="s">
        <v>146</v>
      </c>
      <c r="B110" s="57"/>
      <c r="C110" s="54"/>
      <c r="D110" s="59" t="s">
        <v>94</v>
      </c>
      <c r="E110" s="57">
        <v>109935.41777361908</v>
      </c>
    </row>
    <row r="111" spans="1:5" x14ac:dyDescent="0.2">
      <c r="A111" s="58" t="s">
        <v>145</v>
      </c>
      <c r="B111" s="57">
        <v>90000</v>
      </c>
      <c r="C111" s="54"/>
      <c r="D111" s="59" t="s">
        <v>87</v>
      </c>
      <c r="E111" s="57">
        <v>273720.4304966224</v>
      </c>
    </row>
    <row r="112" spans="1:5" x14ac:dyDescent="0.2">
      <c r="A112" s="58" t="s">
        <v>144</v>
      </c>
      <c r="B112" s="57">
        <v>90000</v>
      </c>
      <c r="C112" s="54"/>
      <c r="D112" s="59" t="s">
        <v>72</v>
      </c>
      <c r="E112" s="57">
        <v>90000</v>
      </c>
    </row>
    <row r="113" spans="1:5" x14ac:dyDescent="0.2">
      <c r="A113" s="58" t="s">
        <v>143</v>
      </c>
      <c r="B113" s="57">
        <v>90000</v>
      </c>
      <c r="C113" s="54"/>
      <c r="D113" s="59" t="s">
        <v>79</v>
      </c>
      <c r="E113" s="57">
        <v>90000</v>
      </c>
    </row>
    <row r="114" spans="1:5" x14ac:dyDescent="0.2">
      <c r="A114" s="58" t="s">
        <v>142</v>
      </c>
      <c r="B114" s="57">
        <v>90000</v>
      </c>
      <c r="C114" s="54"/>
      <c r="D114" s="59" t="s">
        <v>77</v>
      </c>
      <c r="E114" s="57">
        <v>265438.42667014193</v>
      </c>
    </row>
    <row r="115" spans="1:5" x14ac:dyDescent="0.2">
      <c r="A115" s="59" t="s">
        <v>141</v>
      </c>
      <c r="B115" s="57"/>
      <c r="C115" s="54"/>
      <c r="D115" s="59" t="s">
        <v>75</v>
      </c>
      <c r="E115" s="57">
        <v>90000</v>
      </c>
    </row>
    <row r="116" spans="1:5" x14ac:dyDescent="0.2">
      <c r="A116" s="58" t="s">
        <v>140</v>
      </c>
      <c r="B116" s="57">
        <v>502827.79117545206</v>
      </c>
      <c r="C116" s="54"/>
      <c r="D116" s="59" t="s">
        <v>74</v>
      </c>
      <c r="E116" s="57">
        <v>90000</v>
      </c>
    </row>
    <row r="117" spans="1:5" x14ac:dyDescent="0.2">
      <c r="A117" s="58" t="s">
        <v>139</v>
      </c>
      <c r="B117" s="57">
        <v>200560.04164171926</v>
      </c>
      <c r="C117" s="54"/>
      <c r="D117" s="59" t="s">
        <v>138</v>
      </c>
      <c r="E117" s="57">
        <v>90000</v>
      </c>
    </row>
    <row r="118" spans="1:5" x14ac:dyDescent="0.2">
      <c r="A118" s="59" t="s">
        <v>137</v>
      </c>
      <c r="B118" s="57"/>
      <c r="C118" s="54"/>
      <c r="D118" s="59" t="s">
        <v>69</v>
      </c>
      <c r="E118" s="57">
        <v>90000</v>
      </c>
    </row>
    <row r="119" spans="1:5" x14ac:dyDescent="0.2">
      <c r="A119" s="58" t="s">
        <v>136</v>
      </c>
      <c r="B119" s="57">
        <v>90000</v>
      </c>
      <c r="C119" s="54"/>
      <c r="D119" s="59" t="s">
        <v>64</v>
      </c>
      <c r="E119" s="57">
        <v>90000</v>
      </c>
    </row>
    <row r="120" spans="1:5" x14ac:dyDescent="0.2">
      <c r="A120" s="59" t="s">
        <v>135</v>
      </c>
      <c r="B120" s="57"/>
      <c r="C120" s="54"/>
      <c r="D120" s="59" t="s">
        <v>63</v>
      </c>
      <c r="E120" s="57">
        <v>90000</v>
      </c>
    </row>
    <row r="121" spans="1:5" ht="15" thickBot="1" x14ac:dyDescent="0.25">
      <c r="A121" s="58" t="s">
        <v>134</v>
      </c>
      <c r="B121" s="57">
        <v>183220.04789416867</v>
      </c>
      <c r="C121" s="54"/>
      <c r="D121" s="56" t="s">
        <v>62</v>
      </c>
      <c r="E121" s="55">
        <v>18827999.999999993</v>
      </c>
    </row>
    <row r="122" spans="1:5" x14ac:dyDescent="0.2">
      <c r="A122" s="59" t="s">
        <v>133</v>
      </c>
      <c r="B122" s="57"/>
      <c r="C122" s="54"/>
    </row>
    <row r="123" spans="1:5" x14ac:dyDescent="0.2">
      <c r="A123" s="58" t="s">
        <v>132</v>
      </c>
      <c r="B123" s="57">
        <v>139733.45818899677</v>
      </c>
      <c r="C123" s="54"/>
    </row>
    <row r="124" spans="1:5" x14ac:dyDescent="0.2">
      <c r="A124" s="58" t="s">
        <v>131</v>
      </c>
      <c r="B124" s="57">
        <v>122852.94227246405</v>
      </c>
      <c r="C124" s="54"/>
    </row>
    <row r="125" spans="1:5" x14ac:dyDescent="0.2">
      <c r="A125" s="58" t="s">
        <v>130</v>
      </c>
      <c r="B125" s="57">
        <v>213652.7220732554</v>
      </c>
      <c r="C125" s="54"/>
    </row>
    <row r="126" spans="1:5" x14ac:dyDescent="0.2">
      <c r="A126" s="59" t="s">
        <v>129</v>
      </c>
      <c r="B126" s="57"/>
      <c r="C126" s="54"/>
    </row>
    <row r="127" spans="1:5" x14ac:dyDescent="0.2">
      <c r="A127" s="58" t="s">
        <v>128</v>
      </c>
      <c r="B127" s="57">
        <v>90000</v>
      </c>
      <c r="C127" s="54"/>
    </row>
    <row r="128" spans="1:5" x14ac:dyDescent="0.2">
      <c r="A128" s="58" t="s">
        <v>127</v>
      </c>
      <c r="B128" s="57">
        <v>126328.20490555286</v>
      </c>
      <c r="C128" s="54"/>
    </row>
    <row r="129" spans="1:3" x14ac:dyDescent="0.2">
      <c r="A129" s="59" t="s">
        <v>126</v>
      </c>
      <c r="B129" s="57"/>
      <c r="C129" s="54"/>
    </row>
    <row r="130" spans="1:3" x14ac:dyDescent="0.2">
      <c r="A130" s="58" t="s">
        <v>125</v>
      </c>
      <c r="B130" s="57">
        <v>470598.68792551995</v>
      </c>
      <c r="C130" s="54"/>
    </row>
    <row r="131" spans="1:3" x14ac:dyDescent="0.2">
      <c r="A131" s="58" t="s">
        <v>124</v>
      </c>
      <c r="B131" s="57">
        <v>339123.34941869491</v>
      </c>
      <c r="C131" s="54"/>
    </row>
    <row r="132" spans="1:3" x14ac:dyDescent="0.2">
      <c r="A132" s="58" t="s">
        <v>123</v>
      </c>
      <c r="B132" s="57">
        <v>180855.39546145132</v>
      </c>
      <c r="C132" s="54"/>
    </row>
    <row r="133" spans="1:3" x14ac:dyDescent="0.2">
      <c r="A133" s="59" t="s">
        <v>122</v>
      </c>
      <c r="B133" s="57"/>
      <c r="C133" s="54"/>
    </row>
    <row r="134" spans="1:3" x14ac:dyDescent="0.2">
      <c r="A134" s="58" t="s">
        <v>121</v>
      </c>
      <c r="B134" s="57">
        <v>598815.4463199015</v>
      </c>
      <c r="C134" s="54"/>
    </row>
    <row r="135" spans="1:3" x14ac:dyDescent="0.2">
      <c r="A135" s="59" t="s">
        <v>120</v>
      </c>
      <c r="B135" s="57"/>
      <c r="C135" s="54"/>
    </row>
    <row r="136" spans="1:3" x14ac:dyDescent="0.2">
      <c r="A136" s="58" t="s">
        <v>119</v>
      </c>
      <c r="B136" s="57">
        <v>177605.56220992762</v>
      </c>
      <c r="C136" s="54"/>
    </row>
    <row r="137" spans="1:3" x14ac:dyDescent="0.2">
      <c r="A137" s="59" t="s">
        <v>118</v>
      </c>
      <c r="B137" s="57"/>
      <c r="C137" s="54"/>
    </row>
    <row r="138" spans="1:3" x14ac:dyDescent="0.2">
      <c r="A138" s="58" t="s">
        <v>117</v>
      </c>
      <c r="B138" s="57">
        <v>133851.92909776751</v>
      </c>
      <c r="C138" s="54"/>
    </row>
    <row r="139" spans="1:3" x14ac:dyDescent="0.2">
      <c r="A139" s="58" t="s">
        <v>116</v>
      </c>
      <c r="B139" s="57">
        <v>90000</v>
      </c>
      <c r="C139" s="54"/>
    </row>
    <row r="140" spans="1:3" x14ac:dyDescent="0.2">
      <c r="A140" s="59" t="s">
        <v>115</v>
      </c>
      <c r="B140" s="57"/>
      <c r="C140" s="54"/>
    </row>
    <row r="141" spans="1:3" x14ac:dyDescent="0.2">
      <c r="A141" s="58" t="s">
        <v>114</v>
      </c>
      <c r="B141" s="57">
        <v>90000</v>
      </c>
      <c r="C141" s="54"/>
    </row>
    <row r="142" spans="1:3" x14ac:dyDescent="0.2">
      <c r="A142" s="59" t="s">
        <v>113</v>
      </c>
      <c r="B142" s="57"/>
      <c r="C142" s="54"/>
    </row>
    <row r="143" spans="1:3" x14ac:dyDescent="0.2">
      <c r="A143" s="58" t="s">
        <v>112</v>
      </c>
      <c r="B143" s="57">
        <v>90000</v>
      </c>
      <c r="C143" s="54"/>
    </row>
    <row r="144" spans="1:3" x14ac:dyDescent="0.2">
      <c r="A144" s="58" t="s">
        <v>111</v>
      </c>
      <c r="B144" s="57">
        <v>90000</v>
      </c>
      <c r="C144" s="54"/>
    </row>
    <row r="145" spans="1:3" x14ac:dyDescent="0.2">
      <c r="A145" s="58" t="s">
        <v>110</v>
      </c>
      <c r="B145" s="57">
        <v>90000</v>
      </c>
      <c r="C145" s="54"/>
    </row>
    <row r="146" spans="1:3" x14ac:dyDescent="0.2">
      <c r="A146" s="59" t="s">
        <v>109</v>
      </c>
      <c r="B146" s="57"/>
      <c r="C146" s="54"/>
    </row>
    <row r="147" spans="1:3" x14ac:dyDescent="0.2">
      <c r="A147" s="58" t="s">
        <v>108</v>
      </c>
      <c r="B147" s="57">
        <v>205314.34462320595</v>
      </c>
      <c r="C147" s="54"/>
    </row>
    <row r="148" spans="1:3" x14ac:dyDescent="0.2">
      <c r="A148" s="59" t="s">
        <v>107</v>
      </c>
      <c r="B148" s="57"/>
      <c r="C148" s="54"/>
    </row>
    <row r="149" spans="1:3" x14ac:dyDescent="0.2">
      <c r="A149" s="58" t="s">
        <v>106</v>
      </c>
      <c r="B149" s="57">
        <v>140754.66109815447</v>
      </c>
      <c r="C149" s="54"/>
    </row>
    <row r="150" spans="1:3" x14ac:dyDescent="0.2">
      <c r="A150" s="59" t="s">
        <v>105</v>
      </c>
      <c r="B150" s="57"/>
      <c r="C150" s="54"/>
    </row>
    <row r="151" spans="1:3" x14ac:dyDescent="0.2">
      <c r="A151" s="58" t="s">
        <v>104</v>
      </c>
      <c r="B151" s="57">
        <v>349594.78964124859</v>
      </c>
      <c r="C151" s="54"/>
    </row>
    <row r="152" spans="1:3" x14ac:dyDescent="0.2">
      <c r="A152" s="59" t="s">
        <v>103</v>
      </c>
      <c r="B152" s="57"/>
      <c r="C152" s="54"/>
    </row>
    <row r="153" spans="1:3" x14ac:dyDescent="0.2">
      <c r="A153" s="58" t="s">
        <v>102</v>
      </c>
      <c r="B153" s="57">
        <v>121757.0921269698</v>
      </c>
      <c r="C153" s="54"/>
    </row>
    <row r="154" spans="1:3" x14ac:dyDescent="0.2">
      <c r="A154" s="59" t="s">
        <v>101</v>
      </c>
      <c r="B154" s="57"/>
      <c r="C154" s="54"/>
    </row>
    <row r="155" spans="1:3" x14ac:dyDescent="0.2">
      <c r="A155" s="58" t="s">
        <v>100</v>
      </c>
      <c r="B155" s="57">
        <v>90000</v>
      </c>
      <c r="C155" s="54"/>
    </row>
    <row r="156" spans="1:3" x14ac:dyDescent="0.2">
      <c r="A156" s="59" t="s">
        <v>99</v>
      </c>
      <c r="B156" s="57"/>
      <c r="C156" s="54"/>
    </row>
    <row r="157" spans="1:3" x14ac:dyDescent="0.2">
      <c r="A157" s="58" t="s">
        <v>98</v>
      </c>
      <c r="B157" s="57">
        <v>114712.65774331942</v>
      </c>
      <c r="C157" s="54"/>
    </row>
    <row r="158" spans="1:3" x14ac:dyDescent="0.2">
      <c r="A158" s="59" t="s">
        <v>97</v>
      </c>
      <c r="B158" s="57"/>
      <c r="C158" s="54"/>
    </row>
    <row r="159" spans="1:3" x14ac:dyDescent="0.2">
      <c r="A159" s="58" t="s">
        <v>96</v>
      </c>
      <c r="B159" s="57">
        <v>90000</v>
      </c>
      <c r="C159" s="54"/>
    </row>
    <row r="160" spans="1:3" x14ac:dyDescent="0.2">
      <c r="A160" s="59" t="s">
        <v>95</v>
      </c>
      <c r="B160" s="57"/>
      <c r="C160" s="54"/>
    </row>
    <row r="161" spans="1:3" x14ac:dyDescent="0.2">
      <c r="A161" s="58" t="s">
        <v>94</v>
      </c>
      <c r="B161" s="57">
        <v>109935.41777361908</v>
      </c>
      <c r="C161" s="54"/>
    </row>
    <row r="162" spans="1:3" x14ac:dyDescent="0.2">
      <c r="A162" s="59" t="s">
        <v>93</v>
      </c>
      <c r="B162" s="57"/>
      <c r="C162" s="54"/>
    </row>
    <row r="163" spans="1:3" x14ac:dyDescent="0.2">
      <c r="A163" s="58" t="s">
        <v>92</v>
      </c>
      <c r="B163" s="57">
        <v>143520.16587024592</v>
      </c>
      <c r="C163" s="54"/>
    </row>
    <row r="164" spans="1:3" x14ac:dyDescent="0.2">
      <c r="A164" s="59" t="s">
        <v>91</v>
      </c>
      <c r="B164" s="57"/>
      <c r="C164" s="54"/>
    </row>
    <row r="165" spans="1:3" x14ac:dyDescent="0.2">
      <c r="A165" s="58" t="s">
        <v>90</v>
      </c>
      <c r="B165" s="57">
        <v>181239.43473794745</v>
      </c>
      <c r="C165" s="54"/>
    </row>
    <row r="166" spans="1:3" x14ac:dyDescent="0.2">
      <c r="A166" s="58" t="s">
        <v>89</v>
      </c>
      <c r="B166" s="57">
        <v>216399.95021713545</v>
      </c>
      <c r="C166" s="54"/>
    </row>
    <row r="167" spans="1:3" x14ac:dyDescent="0.2">
      <c r="A167" s="59" t="s">
        <v>88</v>
      </c>
      <c r="B167" s="57"/>
      <c r="C167" s="54"/>
    </row>
    <row r="168" spans="1:3" x14ac:dyDescent="0.2">
      <c r="A168" s="58" t="s">
        <v>87</v>
      </c>
      <c r="B168" s="57">
        <v>273720.4304966224</v>
      </c>
      <c r="C168" s="54"/>
    </row>
    <row r="169" spans="1:3" x14ac:dyDescent="0.2">
      <c r="A169" s="59" t="s">
        <v>86</v>
      </c>
      <c r="B169" s="57"/>
      <c r="C169" s="54"/>
    </row>
    <row r="170" spans="1:3" x14ac:dyDescent="0.2">
      <c r="A170" s="58" t="s">
        <v>85</v>
      </c>
      <c r="B170" s="57">
        <v>90000</v>
      </c>
      <c r="C170" s="54"/>
    </row>
    <row r="171" spans="1:3" x14ac:dyDescent="0.2">
      <c r="A171" s="58" t="s">
        <v>84</v>
      </c>
      <c r="B171" s="57">
        <v>211317.09667800122</v>
      </c>
      <c r="C171" s="54"/>
    </row>
    <row r="172" spans="1:3" x14ac:dyDescent="0.2">
      <c r="A172" s="58" t="s">
        <v>83</v>
      </c>
      <c r="B172" s="57">
        <v>104921.80984024683</v>
      </c>
      <c r="C172" s="54"/>
    </row>
    <row r="173" spans="1:3" x14ac:dyDescent="0.2">
      <c r="A173" s="59" t="s">
        <v>82</v>
      </c>
      <c r="B173" s="57"/>
      <c r="C173" s="54"/>
    </row>
    <row r="174" spans="1:3" x14ac:dyDescent="0.2">
      <c r="A174" s="58" t="s">
        <v>81</v>
      </c>
      <c r="B174" s="57">
        <v>90000</v>
      </c>
      <c r="C174" s="54"/>
    </row>
    <row r="175" spans="1:3" x14ac:dyDescent="0.2">
      <c r="A175" s="58" t="s">
        <v>80</v>
      </c>
      <c r="B175" s="57">
        <v>107675.3661414778</v>
      </c>
      <c r="C175" s="54"/>
    </row>
    <row r="176" spans="1:3" x14ac:dyDescent="0.2">
      <c r="A176" s="58" t="s">
        <v>79</v>
      </c>
      <c r="B176" s="57">
        <v>90000</v>
      </c>
      <c r="C176" s="54"/>
    </row>
    <row r="177" spans="1:3" x14ac:dyDescent="0.2">
      <c r="A177" s="59" t="s">
        <v>78</v>
      </c>
      <c r="B177" s="57"/>
      <c r="C177" s="54"/>
    </row>
    <row r="178" spans="1:3" x14ac:dyDescent="0.2">
      <c r="A178" s="58" t="s">
        <v>77</v>
      </c>
      <c r="B178" s="57">
        <v>265438.42667014193</v>
      </c>
      <c r="C178" s="54"/>
    </row>
    <row r="179" spans="1:3" x14ac:dyDescent="0.2">
      <c r="A179" s="59" t="s">
        <v>76</v>
      </c>
      <c r="B179" s="57"/>
      <c r="C179" s="54"/>
    </row>
    <row r="180" spans="1:3" x14ac:dyDescent="0.2">
      <c r="A180" s="58" t="s">
        <v>75</v>
      </c>
      <c r="B180" s="57">
        <v>90000</v>
      </c>
      <c r="C180" s="54"/>
    </row>
    <row r="181" spans="1:3" x14ac:dyDescent="0.2">
      <c r="A181" s="58" t="s">
        <v>74</v>
      </c>
      <c r="B181" s="57">
        <v>90000</v>
      </c>
      <c r="C181" s="54"/>
    </row>
    <row r="182" spans="1:3" x14ac:dyDescent="0.2">
      <c r="A182" s="59" t="s">
        <v>73</v>
      </c>
      <c r="B182" s="57"/>
      <c r="C182" s="54"/>
    </row>
    <row r="183" spans="1:3" x14ac:dyDescent="0.2">
      <c r="A183" s="58" t="s">
        <v>72</v>
      </c>
      <c r="B183" s="57">
        <v>90000</v>
      </c>
      <c r="C183" s="54"/>
    </row>
    <row r="184" spans="1:3" x14ac:dyDescent="0.2">
      <c r="A184" s="59" t="s">
        <v>71</v>
      </c>
      <c r="B184" s="57"/>
      <c r="C184" s="54"/>
    </row>
    <row r="185" spans="1:3" x14ac:dyDescent="0.2">
      <c r="A185" s="58" t="s">
        <v>70</v>
      </c>
      <c r="B185" s="57">
        <v>94749.816102096243</v>
      </c>
      <c r="C185" s="54"/>
    </row>
    <row r="186" spans="1:3" x14ac:dyDescent="0.2">
      <c r="A186" s="58" t="s">
        <v>69</v>
      </c>
      <c r="B186" s="57">
        <v>90000</v>
      </c>
      <c r="C186" s="54"/>
    </row>
    <row r="187" spans="1:3" x14ac:dyDescent="0.2">
      <c r="A187" s="59" t="s">
        <v>68</v>
      </c>
      <c r="B187" s="57"/>
      <c r="C187" s="54"/>
    </row>
    <row r="188" spans="1:3" x14ac:dyDescent="0.2">
      <c r="A188" s="58" t="s">
        <v>67</v>
      </c>
      <c r="B188" s="57">
        <v>90000</v>
      </c>
      <c r="C188" s="54"/>
    </row>
    <row r="189" spans="1:3" x14ac:dyDescent="0.2">
      <c r="A189" s="58" t="s">
        <v>66</v>
      </c>
      <c r="B189" s="57">
        <v>127319.52056037533</v>
      </c>
      <c r="C189" s="54"/>
    </row>
    <row r="190" spans="1:3" x14ac:dyDescent="0.2">
      <c r="A190" s="59" t="s">
        <v>65</v>
      </c>
      <c r="B190" s="57"/>
      <c r="C190" s="54"/>
    </row>
    <row r="191" spans="1:3" x14ac:dyDescent="0.2">
      <c r="A191" s="58" t="s">
        <v>64</v>
      </c>
      <c r="B191" s="57">
        <v>90000</v>
      </c>
      <c r="C191" s="54"/>
    </row>
    <row r="192" spans="1:3" x14ac:dyDescent="0.2">
      <c r="A192" s="58" t="s">
        <v>63</v>
      </c>
      <c r="B192" s="57">
        <v>90000</v>
      </c>
      <c r="C192" s="54"/>
    </row>
    <row r="193" spans="1:3" ht="15" thickBot="1" x14ac:dyDescent="0.25">
      <c r="A193" s="56" t="s">
        <v>62</v>
      </c>
      <c r="B193" s="55">
        <v>18828000.000000004</v>
      </c>
      <c r="C193" s="54"/>
    </row>
  </sheetData>
  <sheetProtection algorithmName="SHA-512" hashValue="nP39kLbzZbFAXrBk6SQiqaf8uKtWxHB9VDViLoHAsVYiALESe5ngcuDHBVsfDWBy12krKUtapOS7DfZCesbgEA==" saltValue="AT2JaTqtFSXLs7zVbW1X8Q==" spinCount="100000" sheet="1" objects="1" scenarios="1"/>
  <hyperlinks>
    <hyperlink ref="A5" r:id="rId4"/>
  </hyperlinks>
  <pageMargins left="0.7" right="0.7" top="0.75" bottom="0.75" header="0.3" footer="0.3"/>
  <pageSetup orientation="landscape" useFirstPageNumber="1"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75" zoomScaleNormal="75" workbookViewId="0">
      <pane ySplit="1" topLeftCell="A2" activePane="bottomLeft" state="frozen"/>
      <selection activeCell="B7" sqref="B7"/>
      <selection pane="bottomLeft" activeCell="Z50" sqref="Z50"/>
    </sheetView>
  </sheetViews>
  <sheetFormatPr defaultRowHeight="14.25" x14ac:dyDescent="0.2"/>
  <cols>
    <col min="1" max="1" width="21" style="72" customWidth="1"/>
    <col min="2" max="2" width="25.7109375" style="72" customWidth="1"/>
    <col min="3" max="5" width="13.140625" style="72" customWidth="1"/>
    <col min="6" max="6" width="13.42578125" style="72" hidden="1" customWidth="1"/>
    <col min="7" max="7" width="15.42578125" style="72" hidden="1" customWidth="1"/>
    <col min="8" max="8" width="13.42578125" style="72" hidden="1" customWidth="1"/>
    <col min="9" max="9" width="16.7109375" style="72" hidden="1" customWidth="1"/>
    <col min="10" max="10" width="13.5703125" style="72" hidden="1" customWidth="1"/>
    <col min="11" max="11" width="11.5703125" style="72" hidden="1" customWidth="1"/>
    <col min="12" max="14" width="11" style="72" hidden="1" customWidth="1"/>
    <col min="15" max="15" width="13.140625" style="72" hidden="1" customWidth="1"/>
    <col min="16" max="18" width="9.140625" style="72"/>
    <col min="19" max="19" width="12" style="72" customWidth="1"/>
    <col min="20" max="21" width="13.28515625" style="72" customWidth="1"/>
    <col min="22" max="23" width="13.140625" style="72" customWidth="1"/>
    <col min="24" max="25" width="12.85546875" style="72" customWidth="1"/>
    <col min="26" max="26" width="14" style="72" customWidth="1"/>
    <col min="27" max="27" width="13.140625" style="72" customWidth="1"/>
    <col min="28" max="16384" width="9.140625" style="72"/>
  </cols>
  <sheetData>
    <row r="1" spans="1:16" ht="75" x14ac:dyDescent="0.2">
      <c r="A1" s="79" t="s">
        <v>49</v>
      </c>
      <c r="B1" s="79" t="s">
        <v>272</v>
      </c>
      <c r="C1" s="78" t="s">
        <v>271</v>
      </c>
      <c r="D1" s="80" t="s">
        <v>273</v>
      </c>
      <c r="E1" s="82" t="s">
        <v>274</v>
      </c>
      <c r="F1" s="81" t="s">
        <v>270</v>
      </c>
      <c r="G1" s="77" t="s">
        <v>269</v>
      </c>
      <c r="H1" s="77" t="s">
        <v>268</v>
      </c>
      <c r="I1" s="77" t="s">
        <v>267</v>
      </c>
      <c r="J1" s="77" t="s">
        <v>266</v>
      </c>
      <c r="K1" s="77" t="s">
        <v>265</v>
      </c>
      <c r="L1" s="77" t="s">
        <v>264</v>
      </c>
      <c r="M1" s="77" t="s">
        <v>263</v>
      </c>
      <c r="N1" s="77" t="s">
        <v>262</v>
      </c>
      <c r="O1" s="77" t="s">
        <v>261</v>
      </c>
    </row>
    <row r="2" spans="1:16" x14ac:dyDescent="0.2">
      <c r="A2" s="72" t="s">
        <v>260</v>
      </c>
      <c r="B2" s="72" t="s">
        <v>259</v>
      </c>
      <c r="C2" s="76">
        <f>[2]Worksheet!V113</f>
        <v>565209.30002684949</v>
      </c>
      <c r="D2" s="76">
        <f>C2*N2</f>
        <v>294944.14230954269</v>
      </c>
      <c r="E2" s="83">
        <f>C2*O2</f>
        <v>270265.15771730687</v>
      </c>
      <c r="F2" s="74">
        <f>VLOOKUP(A2,[2]SR0748D!B:D,3,FALSE)</f>
        <v>1835.5</v>
      </c>
      <c r="G2" s="74">
        <f>VLOOKUP(A2,[2]SR0748D!B:F,5,FALSE)</f>
        <v>0</v>
      </c>
      <c r="H2" s="74">
        <f>VLOOKUP(A2,[2]SR0748D!B:C,2,FALSE)</f>
        <v>2158.6</v>
      </c>
      <c r="I2" s="74">
        <f>VLOOKUP(A2,[2]SR0748D!B:E,4,FALSE)</f>
        <v>0</v>
      </c>
      <c r="J2" s="74">
        <f t="shared" ref="J2:J9" si="0">G2+I2</f>
        <v>0</v>
      </c>
      <c r="K2" s="74">
        <f t="shared" ref="K2:K9" si="1">F2+H2</f>
        <v>3994.1</v>
      </c>
      <c r="L2" s="74">
        <f t="shared" ref="L2:L9" si="2">SUM(F2:I2)</f>
        <v>3994.1</v>
      </c>
      <c r="M2" s="74">
        <f>L2+L3</f>
        <v>7654</v>
      </c>
      <c r="N2" s="75">
        <f>L2/M2</f>
        <v>0.5218317219754377</v>
      </c>
      <c r="O2" s="75">
        <f>L3/M2</f>
        <v>0.47816827802456235</v>
      </c>
      <c r="P2" s="73"/>
    </row>
    <row r="3" spans="1:16" hidden="1" x14ac:dyDescent="0.2">
      <c r="E3" s="84"/>
      <c r="F3" s="74">
        <f>VLOOKUP(B2,[2]SR0748D!B:D,3,FALSE)</f>
        <v>0</v>
      </c>
      <c r="G3" s="74">
        <f>VLOOKUP(B2,[2]SR0748D!B:F,5,FALSE)</f>
        <v>617.1</v>
      </c>
      <c r="H3" s="74">
        <f>VLOOKUP(B2,[2]SR0748D!B:C,2,FALSE)</f>
        <v>0</v>
      </c>
      <c r="I3" s="74">
        <f>VLOOKUP(B2,[2]SR0748D!B:E,4,FALSE)</f>
        <v>3042.8</v>
      </c>
      <c r="J3" s="74">
        <f t="shared" si="0"/>
        <v>3659.9</v>
      </c>
      <c r="K3" s="74">
        <f t="shared" si="1"/>
        <v>0</v>
      </c>
      <c r="L3" s="74">
        <f t="shared" si="2"/>
        <v>3659.9</v>
      </c>
      <c r="M3" s="74"/>
      <c r="N3" s="73"/>
      <c r="O3" s="74"/>
      <c r="P3" s="73"/>
    </row>
    <row r="4" spans="1:16" x14ac:dyDescent="0.2">
      <c r="A4" s="72" t="s">
        <v>258</v>
      </c>
      <c r="B4" s="72" t="s">
        <v>257</v>
      </c>
      <c r="C4" s="76">
        <f>[2]Worksheet!V114</f>
        <v>470598.68792551995</v>
      </c>
      <c r="D4" s="76">
        <f>C4*N4</f>
        <v>159941.96177105643</v>
      </c>
      <c r="E4" s="83">
        <f>C4*O4</f>
        <v>310656.72615446348</v>
      </c>
      <c r="F4" s="74">
        <f>VLOOKUP(A4,[2]SR0748D!B:D,3,FALSE)</f>
        <v>1023.3</v>
      </c>
      <c r="G4" s="74">
        <f>VLOOKUP(A4,[2]SR0748D!B:F,5,FALSE)</f>
        <v>82.5</v>
      </c>
      <c r="H4" s="74">
        <f>VLOOKUP(A4,[2]SR0748D!B:C,2,FALSE)</f>
        <v>1486.7</v>
      </c>
      <c r="I4" s="74">
        <f>VLOOKUP(A4,[2]SR0748D!B:E,4,FALSE)</f>
        <v>160.1</v>
      </c>
      <c r="J4" s="74">
        <f t="shared" si="0"/>
        <v>242.6</v>
      </c>
      <c r="K4" s="74">
        <f t="shared" si="1"/>
        <v>2510</v>
      </c>
      <c r="L4" s="74">
        <f t="shared" si="2"/>
        <v>2752.6</v>
      </c>
      <c r="M4" s="74">
        <f>L4+L5</f>
        <v>8099</v>
      </c>
      <c r="N4" s="75">
        <f>L4/M4</f>
        <v>0.33986911964440053</v>
      </c>
      <c r="O4" s="75">
        <f>L5/M4</f>
        <v>0.66013088035559941</v>
      </c>
      <c r="P4" s="73"/>
    </row>
    <row r="5" spans="1:16" hidden="1" x14ac:dyDescent="0.2">
      <c r="E5" s="84"/>
      <c r="F5" s="74">
        <f>VLOOKUP(B4,[2]SR0748D!B:D,3,FALSE)</f>
        <v>0</v>
      </c>
      <c r="G5" s="74">
        <f>VLOOKUP(B4,[2]SR0748D!B:F,5,FALSE)</f>
        <v>760.7</v>
      </c>
      <c r="H5" s="74">
        <f>VLOOKUP(B4,[2]SR0748D!B:C,2,FALSE)</f>
        <v>0</v>
      </c>
      <c r="I5" s="74">
        <f>VLOOKUP(B4,[2]SR0748D!B:E,4,FALSE)</f>
        <v>4585.7</v>
      </c>
      <c r="J5" s="74">
        <f t="shared" si="0"/>
        <v>5346.4</v>
      </c>
      <c r="K5" s="74">
        <f t="shared" si="1"/>
        <v>0</v>
      </c>
      <c r="L5" s="74">
        <f t="shared" si="2"/>
        <v>5346.4</v>
      </c>
      <c r="M5" s="74"/>
      <c r="N5" s="73"/>
      <c r="O5" s="74"/>
      <c r="P5" s="73"/>
    </row>
    <row r="6" spans="1:16" x14ac:dyDescent="0.2">
      <c r="A6" s="72" t="s">
        <v>256</v>
      </c>
      <c r="B6" s="72" t="s">
        <v>255</v>
      </c>
      <c r="C6" s="76">
        <f>[2]Worksheet!V115</f>
        <v>598815.4463199015</v>
      </c>
      <c r="D6" s="76">
        <f>C6*N6</f>
        <v>117551.36251344549</v>
      </c>
      <c r="E6" s="83">
        <f>C6*O6</f>
        <v>481264.08380645607</v>
      </c>
      <c r="F6" s="74">
        <f>VLOOKUP(A6,[2]SR0748D!B:D,3,FALSE)</f>
        <v>630.29999999999995</v>
      </c>
      <c r="G6" s="74">
        <f>VLOOKUP(A6,[2]SR0748D!B:F,5,FALSE)</f>
        <v>0</v>
      </c>
      <c r="H6" s="74">
        <f>VLOOKUP(A6,[2]SR0748D!B:C,2,FALSE)</f>
        <v>966.3</v>
      </c>
      <c r="I6" s="74">
        <f>VLOOKUP(A6,[2]SR0748D!B:E,4,FALSE)</f>
        <v>0</v>
      </c>
      <c r="J6" s="74">
        <f t="shared" si="0"/>
        <v>0</v>
      </c>
      <c r="K6" s="74">
        <f t="shared" si="1"/>
        <v>1596.6</v>
      </c>
      <c r="L6" s="74">
        <f t="shared" si="2"/>
        <v>1596.6</v>
      </c>
      <c r="M6" s="74">
        <f>L6+L7</f>
        <v>8133.1999999999989</v>
      </c>
      <c r="N6" s="75">
        <f>L6/M6</f>
        <v>0.19630649682781687</v>
      </c>
      <c r="O6" s="75">
        <f>L7/M6</f>
        <v>0.80369350317218324</v>
      </c>
      <c r="P6" s="73"/>
    </row>
    <row r="7" spans="1:16" hidden="1" x14ac:dyDescent="0.2">
      <c r="E7" s="84"/>
      <c r="F7" s="74">
        <f>VLOOKUP(B6,[2]SR0748D!B:D,3,FALSE)</f>
        <v>0</v>
      </c>
      <c r="G7" s="74">
        <f>VLOOKUP(B6,[2]SR0748D!B:F,5,FALSE)</f>
        <v>900.9</v>
      </c>
      <c r="H7" s="74">
        <f>VLOOKUP(B6,[2]SR0748D!B:C,2,FALSE)</f>
        <v>0</v>
      </c>
      <c r="I7" s="74">
        <f>VLOOKUP(B6,[2]SR0748D!B:E,4,FALSE)</f>
        <v>5635.7</v>
      </c>
      <c r="J7" s="74">
        <f t="shared" si="0"/>
        <v>6536.5999999999995</v>
      </c>
      <c r="K7" s="74">
        <f t="shared" si="1"/>
        <v>0</v>
      </c>
      <c r="L7" s="74">
        <f t="shared" si="2"/>
        <v>6536.5999999999995</v>
      </c>
      <c r="M7" s="74"/>
      <c r="N7" s="73"/>
      <c r="O7" s="74"/>
      <c r="P7" s="73"/>
    </row>
    <row r="8" spans="1:16" ht="15" thickBot="1" x14ac:dyDescent="0.25">
      <c r="A8" s="72" t="s">
        <v>254</v>
      </c>
      <c r="B8" s="72" t="s">
        <v>253</v>
      </c>
      <c r="C8" s="76">
        <f>[2]Worksheet!V116</f>
        <v>205314.34462320595</v>
      </c>
      <c r="D8" s="76">
        <f>C8*N8</f>
        <v>145497.94956142039</v>
      </c>
      <c r="E8" s="85">
        <f>C8*O8</f>
        <v>59816.395061785559</v>
      </c>
      <c r="F8" s="74">
        <f>VLOOKUP(A8,[2]SR0748D!B:D,3,FALSE)</f>
        <v>476.6</v>
      </c>
      <c r="G8" s="74">
        <f>VLOOKUP(A8,[2]SR0748D!B:F,5,FALSE)</f>
        <v>0</v>
      </c>
      <c r="H8" s="74">
        <f>VLOOKUP(A8,[2]SR0748D!B:C,2,FALSE)</f>
        <v>655.20000000000005</v>
      </c>
      <c r="I8" s="74">
        <f>VLOOKUP(A8,[2]SR0748D!B:E,4,FALSE)</f>
        <v>0</v>
      </c>
      <c r="J8" s="74">
        <f t="shared" si="0"/>
        <v>0</v>
      </c>
      <c r="K8" s="74">
        <f t="shared" si="1"/>
        <v>1131.8000000000002</v>
      </c>
      <c r="L8" s="74">
        <f t="shared" si="2"/>
        <v>1131.8000000000002</v>
      </c>
      <c r="M8" s="74">
        <f>L8+L9</f>
        <v>1597.1000000000001</v>
      </c>
      <c r="N8" s="75">
        <f>L8/M8</f>
        <v>0.70865944524450575</v>
      </c>
      <c r="O8" s="75">
        <f>L9/M8</f>
        <v>0.29134055475549431</v>
      </c>
      <c r="P8" s="73"/>
    </row>
    <row r="9" spans="1:16" hidden="1" x14ac:dyDescent="0.2">
      <c r="F9" s="74">
        <f>VLOOKUP(B8,[2]SR0748D!B:D,3,FALSE)</f>
        <v>0</v>
      </c>
      <c r="G9" s="74">
        <f>VLOOKUP(B8,[2]SR0748D!B:F,5,FALSE)</f>
        <v>67.900000000000006</v>
      </c>
      <c r="H9" s="74">
        <f>VLOOKUP(B8,[2]SR0748D!B:C,2,FALSE)</f>
        <v>0</v>
      </c>
      <c r="I9" s="74">
        <f>VLOOKUP(B8,[2]SR0748D!B:E,4,FALSE)</f>
        <v>397.4</v>
      </c>
      <c r="J9" s="74">
        <f t="shared" si="0"/>
        <v>465.29999999999995</v>
      </c>
      <c r="K9" s="74">
        <f t="shared" si="1"/>
        <v>0</v>
      </c>
      <c r="L9" s="74">
        <f t="shared" si="2"/>
        <v>465.29999999999995</v>
      </c>
      <c r="M9" s="74"/>
      <c r="N9" s="73"/>
      <c r="O9" s="74"/>
      <c r="P9" s="73"/>
    </row>
    <row r="10" spans="1:16" x14ac:dyDescent="0.2">
      <c r="F10" s="73"/>
      <c r="G10" s="73"/>
      <c r="H10" s="73"/>
      <c r="I10" s="73"/>
      <c r="J10" s="73"/>
      <c r="K10" s="73"/>
      <c r="L10" s="73"/>
      <c r="M10" s="73"/>
      <c r="N10" s="73"/>
      <c r="O10" s="73"/>
      <c r="P10" s="73"/>
    </row>
  </sheetData>
  <sheetProtection algorithmName="SHA-512" hashValue="Abv4uDcBhB1wi7D9HvtBW4x6yy+pUp/mmwkOZZyQLX/2IcLRkZ+mxhReL8frpnxp8DvhoGfmOyEarpkMwNyVjw==" saltValue="vvDsG+lzEn5kGNH7Egn9y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zoomScaleNormal="100" workbookViewId="0">
      <selection activeCell="F27" sqref="F27"/>
    </sheetView>
  </sheetViews>
  <sheetFormatPr defaultRowHeight="15" x14ac:dyDescent="0.25"/>
  <cols>
    <col min="1" max="1" width="40.28515625" customWidth="1"/>
    <col min="3" max="3" width="34.5703125" customWidth="1"/>
    <col min="5" max="5" width="30.85546875" customWidth="1"/>
    <col min="6" max="6" width="11.7109375" customWidth="1"/>
    <col min="8" max="8" width="14.140625" customWidth="1"/>
  </cols>
  <sheetData>
    <row r="1" spans="1:5" ht="57.75" customHeight="1" x14ac:dyDescent="0.25"/>
    <row r="2" spans="1:5" ht="23.25" x14ac:dyDescent="0.35">
      <c r="A2" s="39" t="s">
        <v>58</v>
      </c>
      <c r="B2" s="21"/>
      <c r="C2" s="21"/>
      <c r="D2" s="21"/>
      <c r="E2" s="21"/>
    </row>
    <row r="3" spans="1:5" ht="23.25" x14ac:dyDescent="0.35">
      <c r="A3" s="40"/>
      <c r="B3" s="21"/>
      <c r="C3" s="21"/>
      <c r="D3" s="21"/>
      <c r="E3" s="21"/>
    </row>
    <row r="4" spans="1:5" ht="26.25" x14ac:dyDescent="0.4">
      <c r="A4" s="38"/>
      <c r="B4" s="21"/>
      <c r="C4" s="21"/>
      <c r="D4" s="21"/>
      <c r="E4" s="21"/>
    </row>
    <row r="5" spans="1:5" ht="15.75" customHeight="1" x14ac:dyDescent="0.25">
      <c r="A5" s="23" t="s">
        <v>36</v>
      </c>
      <c r="B5" s="23"/>
      <c r="C5" s="23"/>
      <c r="D5" s="44" t="s">
        <v>44</v>
      </c>
    </row>
    <row r="6" spans="1:5" ht="17.25" customHeight="1" x14ac:dyDescent="0.25">
      <c r="A6" s="24"/>
      <c r="B6" s="23"/>
      <c r="C6" s="23"/>
      <c r="D6" s="23"/>
      <c r="E6" s="25"/>
    </row>
    <row r="7" spans="1:5" ht="15.75" x14ac:dyDescent="0.25">
      <c r="A7" s="26" t="s">
        <v>45</v>
      </c>
      <c r="B7" s="26"/>
      <c r="C7" s="23"/>
      <c r="D7" s="23"/>
      <c r="E7" s="25"/>
    </row>
    <row r="8" spans="1:5" ht="15.75" x14ac:dyDescent="0.25">
      <c r="A8" s="26"/>
      <c r="B8" s="26"/>
      <c r="C8" s="27"/>
      <c r="D8" s="27"/>
      <c r="E8" s="25"/>
    </row>
    <row r="9" spans="1:5" ht="15.75" x14ac:dyDescent="0.25">
      <c r="A9" s="28"/>
      <c r="B9" s="28"/>
      <c r="C9" s="27"/>
      <c r="D9" s="27"/>
      <c r="E9" s="25"/>
    </row>
    <row r="10" spans="1:5" ht="15.75" x14ac:dyDescent="0.25">
      <c r="A10" s="28" t="s">
        <v>46</v>
      </c>
      <c r="B10" s="28"/>
      <c r="C10" s="27"/>
      <c r="D10" s="27"/>
      <c r="E10" s="25"/>
    </row>
    <row r="11" spans="1:5" ht="15.75" x14ac:dyDescent="0.25">
      <c r="A11" s="129" t="s">
        <v>55</v>
      </c>
      <c r="B11" s="129"/>
      <c r="C11" s="129"/>
      <c r="D11" s="129"/>
      <c r="E11" s="129"/>
    </row>
    <row r="12" spans="1:5" ht="15.75" x14ac:dyDescent="0.25">
      <c r="A12" s="130" t="s">
        <v>56</v>
      </c>
      <c r="B12" s="130"/>
      <c r="C12" s="130"/>
      <c r="D12" s="130"/>
      <c r="E12" s="130"/>
    </row>
    <row r="13" spans="1:5" ht="15.75" x14ac:dyDescent="0.25">
      <c r="A13" s="130" t="s">
        <v>47</v>
      </c>
      <c r="B13" s="130"/>
      <c r="C13" s="130"/>
      <c r="D13" s="130"/>
      <c r="E13" s="130"/>
    </row>
    <row r="14" spans="1:5" ht="15.75" x14ac:dyDescent="0.25">
      <c r="A14" s="29"/>
      <c r="B14" s="29"/>
      <c r="C14" s="29"/>
      <c r="D14" s="29"/>
      <c r="E14" s="29"/>
    </row>
    <row r="15" spans="1:5" x14ac:dyDescent="0.25">
      <c r="A15" s="30" t="s">
        <v>229</v>
      </c>
      <c r="B15" s="31"/>
      <c r="C15" s="30" t="s">
        <v>295</v>
      </c>
      <c r="D15" s="32"/>
      <c r="E15" s="32"/>
    </row>
    <row r="16" spans="1:5" x14ac:dyDescent="0.25">
      <c r="A16" s="33" t="s">
        <v>49</v>
      </c>
      <c r="B16" s="34"/>
      <c r="C16" s="33" t="s">
        <v>48</v>
      </c>
      <c r="D16" s="34"/>
      <c r="E16" s="35"/>
    </row>
    <row r="17" spans="1:5" x14ac:dyDescent="0.25">
      <c r="A17" s="34"/>
      <c r="B17" s="34"/>
      <c r="C17" s="34"/>
      <c r="D17" s="34"/>
      <c r="E17" s="35"/>
    </row>
    <row r="18" spans="1:5" x14ac:dyDescent="0.25">
      <c r="A18" s="34"/>
      <c r="B18" s="34"/>
      <c r="C18" s="36" t="s">
        <v>297</v>
      </c>
      <c r="D18" s="34"/>
      <c r="E18" s="37"/>
    </row>
    <row r="19" spans="1:5" x14ac:dyDescent="0.25">
      <c r="A19" s="33" t="s">
        <v>37</v>
      </c>
      <c r="B19" s="34"/>
      <c r="C19" s="33" t="s">
        <v>38</v>
      </c>
      <c r="D19" s="34"/>
      <c r="E19" s="33" t="s">
        <v>39</v>
      </c>
    </row>
    <row r="20" spans="1:5" x14ac:dyDescent="0.25">
      <c r="A20" s="34"/>
      <c r="B20" s="35"/>
      <c r="C20" s="45" t="s">
        <v>296</v>
      </c>
      <c r="D20" s="35"/>
      <c r="E20" s="45"/>
    </row>
    <row r="21" spans="1:5" ht="30" x14ac:dyDescent="0.25">
      <c r="A21" s="33" t="s">
        <v>40</v>
      </c>
      <c r="B21" s="34"/>
      <c r="C21" s="33" t="s">
        <v>38</v>
      </c>
      <c r="D21" s="34"/>
      <c r="E21" s="33" t="s">
        <v>39</v>
      </c>
    </row>
    <row r="22" spans="1:5" x14ac:dyDescent="0.25">
      <c r="A22" s="34"/>
      <c r="B22" s="34"/>
      <c r="C22" s="36" t="s">
        <v>298</v>
      </c>
      <c r="D22" s="34"/>
      <c r="E22" s="37"/>
    </row>
    <row r="23" spans="1:5" x14ac:dyDescent="0.25">
      <c r="A23" s="33" t="s">
        <v>41</v>
      </c>
      <c r="B23" s="34"/>
      <c r="C23" s="33" t="s">
        <v>38</v>
      </c>
      <c r="D23" s="34"/>
      <c r="E23" s="33" t="s">
        <v>39</v>
      </c>
    </row>
    <row r="24" spans="1:5" x14ac:dyDescent="0.25">
      <c r="A24" s="22"/>
      <c r="B24" s="22"/>
      <c r="C24" s="22"/>
      <c r="D24" s="22"/>
      <c r="E24" s="21"/>
    </row>
    <row r="26" spans="1:5" x14ac:dyDescent="0.25">
      <c r="A26" s="131" t="s">
        <v>292</v>
      </c>
      <c r="B26" s="132"/>
      <c r="C26" s="132"/>
    </row>
  </sheetData>
  <mergeCells count="4">
    <mergeCell ref="A11:E11"/>
    <mergeCell ref="A12:E12"/>
    <mergeCell ref="A13:E13"/>
    <mergeCell ref="A26:C26"/>
  </mergeCells>
  <pageMargins left="0.7" right="0.7" top="0.75" bottom="0.75" header="0.3" footer="0.3"/>
  <pageSetup scale="90"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F2DD22611E9478146C764DAA7C68F" ma:contentTypeVersion="4" ma:contentTypeDescription="Create a new document." ma:contentTypeScope="" ma:versionID="804f60040be040ab56fb6b52d15fc460">
  <xsd:schema xmlns:xsd="http://www.w3.org/2001/XMLSchema" xmlns:xs="http://www.w3.org/2001/XMLSchema" xmlns:p="http://schemas.microsoft.com/office/2006/metadata/properties" xmlns:ns2="0ceafc29-5815-44bb-8734-b9d7da2cb19a" targetNamespace="http://schemas.microsoft.com/office/2006/metadata/properties" ma:root="true" ma:fieldsID="8f321529d30182c3bb79fea16b18a917" ns2:_="">
    <xsd:import namespace="0ceafc29-5815-44bb-8734-b9d7da2cb1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eafc29-5815-44bb-8734-b9d7da2cb1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9412A3-CEA1-4BA6-9BB3-687F1903BEA4}"/>
</file>

<file path=customXml/itemProps2.xml><?xml version="1.0" encoding="utf-8"?>
<ds:datastoreItem xmlns:ds="http://schemas.openxmlformats.org/officeDocument/2006/customXml" ds:itemID="{A84C9FD5-4A82-4A33-9245-1CEA11287707}"/>
</file>

<file path=customXml/itemProps3.xml><?xml version="1.0" encoding="utf-8"?>
<ds:datastoreItem xmlns:ds="http://schemas.openxmlformats.org/officeDocument/2006/customXml" ds:itemID="{72BBBCAC-8CEF-4CD0-88DF-CC92EC7A9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 INSTRUCTIONS</vt:lpstr>
      <vt:lpstr>2 - CATEGORY DEFINITIONS</vt:lpstr>
      <vt:lpstr>3 - EXPENDITURE WORKSHEET</vt:lpstr>
      <vt:lpstr>3a - 1516 Alloc_Dist's&amp;Coll's</vt:lpstr>
      <vt:lpstr>3b -1516 Alloc_NonCr Centers</vt:lpstr>
      <vt:lpstr>4 - CERTIFICATION FORM</vt:lpstr>
      <vt:lpstr>'2 - CATEGORY DEFINITIONS'!Print_Area</vt:lpstr>
      <vt:lpstr>'3a - 1516 Alloc_Dist''s&amp;Coll''s'!Print_Area</vt:lpstr>
      <vt:lpstr>'4 - CERTIFICATION FORM'!Print_Area</vt:lpstr>
      <vt:lpstr>'1 - INSTRUCTIONS'!Print_Titles</vt:lpstr>
      <vt:lpstr>'3a - 1516 Alloc_Dist''s&amp;Coll''s'!Print_Titles</vt:lpstr>
    </vt:vector>
  </TitlesOfParts>
  <Company>CCCCO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Guiney, Chantee</dc:creator>
  <cp:lastModifiedBy>Emerson, Dana</cp:lastModifiedBy>
  <cp:lastPrinted>2017-09-18T20:26:13Z</cp:lastPrinted>
  <dcterms:created xsi:type="dcterms:W3CDTF">2017-09-11T19:41:21Z</dcterms:created>
  <dcterms:modified xsi:type="dcterms:W3CDTF">2017-09-28T19:06:28Z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0x010100F52F2DD22611E9478146C764DAA7C68F</vt:lpwstr>
  </property>
</Properties>
</file>